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epartment Annual Reports\2023-24\RetentionRates\"/>
    </mc:Choice>
  </mc:AlternateContent>
  <xr:revisionPtr revIDLastSave="0" documentId="13_ncr:1_{EA5AC008-97FA-405A-8111-42AC26D961AD}" xr6:coauthVersionLast="47" xr6:coauthVersionMax="47" xr10:uidLastSave="{00000000-0000-0000-0000-000000000000}"/>
  <bookViews>
    <workbookView xWindow="23880" yWindow="-2910" windowWidth="29040" windowHeight="16440" tabRatio="714" xr2:uid="{00000000-000D-0000-FFFF-FFFF00000000}"/>
  </bookViews>
  <sheets>
    <sheet name="Final-Transfer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7" i="11" l="1"/>
  <c r="G47" i="11"/>
  <c r="H47" i="11"/>
  <c r="K45" i="11"/>
  <c r="J45" i="11"/>
  <c r="K44" i="11"/>
  <c r="J44" i="11"/>
  <c r="K43" i="11"/>
  <c r="J43" i="11"/>
  <c r="K42" i="11"/>
  <c r="J42" i="11"/>
  <c r="K41" i="11"/>
  <c r="J41" i="11"/>
  <c r="K40" i="11"/>
  <c r="J40" i="11"/>
  <c r="H37" i="11"/>
  <c r="G37" i="11"/>
  <c r="E37" i="11"/>
  <c r="K35" i="11"/>
  <c r="J35" i="11"/>
  <c r="K34" i="11"/>
  <c r="J34" i="11"/>
  <c r="H31" i="11"/>
  <c r="G31" i="11"/>
  <c r="E31" i="11"/>
  <c r="K29" i="11"/>
  <c r="J29" i="11"/>
  <c r="K27" i="11"/>
  <c r="J27" i="11"/>
  <c r="K26" i="11"/>
  <c r="J26" i="11"/>
  <c r="K25" i="11"/>
  <c r="J25" i="11"/>
  <c r="K24" i="11"/>
  <c r="J24" i="11"/>
  <c r="K22" i="11"/>
  <c r="J22" i="11"/>
  <c r="K21" i="11"/>
  <c r="J21" i="11"/>
  <c r="K20" i="11"/>
  <c r="J20" i="11"/>
  <c r="K19" i="11"/>
  <c r="J19" i="11"/>
  <c r="K18" i="11"/>
  <c r="J18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P47" i="11"/>
  <c r="O47" i="11"/>
  <c r="M47" i="11"/>
  <c r="S45" i="11"/>
  <c r="R45" i="11"/>
  <c r="S44" i="11"/>
  <c r="R44" i="11"/>
  <c r="S43" i="11"/>
  <c r="R43" i="11"/>
  <c r="S42" i="11"/>
  <c r="R42" i="11"/>
  <c r="S41" i="11"/>
  <c r="R41" i="11"/>
  <c r="S40" i="11"/>
  <c r="R40" i="11"/>
  <c r="P37" i="11"/>
  <c r="O37" i="11"/>
  <c r="M37" i="11"/>
  <c r="S35" i="11"/>
  <c r="R35" i="11"/>
  <c r="S34" i="11"/>
  <c r="R34" i="11"/>
  <c r="P31" i="11"/>
  <c r="O31" i="11"/>
  <c r="M31" i="11"/>
  <c r="S29" i="11"/>
  <c r="R29" i="11"/>
  <c r="S27" i="11"/>
  <c r="R27" i="11"/>
  <c r="S26" i="11"/>
  <c r="R26" i="11"/>
  <c r="S25" i="11"/>
  <c r="R25" i="11"/>
  <c r="S24" i="11"/>
  <c r="R24" i="11"/>
  <c r="S22" i="11"/>
  <c r="R22" i="11"/>
  <c r="S21" i="11"/>
  <c r="R21" i="11"/>
  <c r="S20" i="11"/>
  <c r="R20" i="11"/>
  <c r="S19" i="11"/>
  <c r="R19" i="11"/>
  <c r="S18" i="11"/>
  <c r="R18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AN47" i="11"/>
  <c r="AM47" i="11"/>
  <c r="AK47" i="11"/>
  <c r="AF47" i="11"/>
  <c r="AE47" i="11"/>
  <c r="AC47" i="11"/>
  <c r="X47" i="11"/>
  <c r="W47" i="11"/>
  <c r="U47" i="11"/>
  <c r="AQ45" i="11"/>
  <c r="AP45" i="11"/>
  <c r="AI45" i="11"/>
  <c r="AH45" i="11"/>
  <c r="AA45" i="11"/>
  <c r="Z45" i="11"/>
  <c r="AQ44" i="11"/>
  <c r="AP44" i="11"/>
  <c r="AI44" i="11"/>
  <c r="AH44" i="11"/>
  <c r="AA44" i="11"/>
  <c r="Z44" i="11"/>
  <c r="AQ43" i="11"/>
  <c r="AP43" i="11"/>
  <c r="AI43" i="11"/>
  <c r="AH43" i="11"/>
  <c r="AA43" i="11"/>
  <c r="Z43" i="11"/>
  <c r="AQ42" i="11"/>
  <c r="AP42" i="11"/>
  <c r="AI42" i="11"/>
  <c r="AH42" i="11"/>
  <c r="AA42" i="11"/>
  <c r="Z42" i="11"/>
  <c r="AQ41" i="11"/>
  <c r="AP41" i="11"/>
  <c r="AI41" i="11"/>
  <c r="AH41" i="11"/>
  <c r="AA41" i="11"/>
  <c r="Z41" i="11"/>
  <c r="AQ40" i="11"/>
  <c r="AP40" i="11"/>
  <c r="AI40" i="11"/>
  <c r="AH40" i="11"/>
  <c r="AA40" i="11"/>
  <c r="Z40" i="11"/>
  <c r="AN37" i="11"/>
  <c r="AM37" i="11"/>
  <c r="AK37" i="11"/>
  <c r="AF37" i="11"/>
  <c r="AE37" i="11"/>
  <c r="AC37" i="11"/>
  <c r="X37" i="11"/>
  <c r="W37" i="11"/>
  <c r="U37" i="11"/>
  <c r="AQ35" i="11"/>
  <c r="AP35" i="11"/>
  <c r="AI35" i="11"/>
  <c r="AH35" i="11"/>
  <c r="AA35" i="11"/>
  <c r="Z35" i="11"/>
  <c r="AQ34" i="11"/>
  <c r="AP34" i="11"/>
  <c r="AI34" i="11"/>
  <c r="AH34" i="11"/>
  <c r="AA34" i="11"/>
  <c r="Z34" i="11"/>
  <c r="AN31" i="11"/>
  <c r="AM31" i="11"/>
  <c r="AK31" i="11"/>
  <c r="AF31" i="11"/>
  <c r="AE31" i="11"/>
  <c r="AC31" i="11"/>
  <c r="X31" i="11"/>
  <c r="W31" i="11"/>
  <c r="U31" i="11"/>
  <c r="AQ29" i="11"/>
  <c r="AP29" i="11"/>
  <c r="AI29" i="11"/>
  <c r="AH29" i="11"/>
  <c r="AA29" i="11"/>
  <c r="Z29" i="11"/>
  <c r="AQ27" i="11"/>
  <c r="AP27" i="11"/>
  <c r="AI27" i="11"/>
  <c r="AH27" i="11"/>
  <c r="AA27" i="11"/>
  <c r="Z27" i="11"/>
  <c r="AQ26" i="11"/>
  <c r="AP26" i="11"/>
  <c r="AI26" i="11"/>
  <c r="AH26" i="11"/>
  <c r="AA26" i="11"/>
  <c r="Z26" i="11"/>
  <c r="AQ25" i="11"/>
  <c r="AP25" i="11"/>
  <c r="AI25" i="11"/>
  <c r="AH25" i="11"/>
  <c r="AA25" i="11"/>
  <c r="Z25" i="11"/>
  <c r="AQ24" i="11"/>
  <c r="AP24" i="11"/>
  <c r="AI24" i="11"/>
  <c r="AH24" i="11"/>
  <c r="AA24" i="11"/>
  <c r="Z24" i="11"/>
  <c r="AQ22" i="11"/>
  <c r="AP22" i="11"/>
  <c r="AI22" i="11"/>
  <c r="AH22" i="11"/>
  <c r="AA22" i="11"/>
  <c r="Z22" i="11"/>
  <c r="AQ21" i="11"/>
  <c r="AP21" i="11"/>
  <c r="AI21" i="11"/>
  <c r="AH21" i="11"/>
  <c r="AA21" i="11"/>
  <c r="Z21" i="11"/>
  <c r="AQ20" i="11"/>
  <c r="AP20" i="11"/>
  <c r="AI20" i="11"/>
  <c r="AH20" i="11"/>
  <c r="AA20" i="11"/>
  <c r="Z20" i="11"/>
  <c r="AQ19" i="11"/>
  <c r="AP19" i="11"/>
  <c r="AI19" i="11"/>
  <c r="AH19" i="11"/>
  <c r="AA19" i="11"/>
  <c r="Z19" i="11"/>
  <c r="AQ18" i="11"/>
  <c r="AP18" i="11"/>
  <c r="AI18" i="11"/>
  <c r="AH18" i="11"/>
  <c r="AA18" i="11"/>
  <c r="Z18" i="11"/>
  <c r="AQ17" i="11"/>
  <c r="AP17" i="11"/>
  <c r="AI17" i="11"/>
  <c r="AH17" i="11"/>
  <c r="AA17" i="11"/>
  <c r="Z17" i="11"/>
  <c r="AQ16" i="11"/>
  <c r="AP16" i="11"/>
  <c r="AI16" i="11"/>
  <c r="AH16" i="11"/>
  <c r="AA16" i="11"/>
  <c r="Z16" i="11"/>
  <c r="AQ15" i="11"/>
  <c r="AP15" i="11"/>
  <c r="AI15" i="11"/>
  <c r="AH15" i="11"/>
  <c r="AA15" i="11"/>
  <c r="Z15" i="11"/>
  <c r="AQ14" i="11"/>
  <c r="AP14" i="11"/>
  <c r="AI14" i="11"/>
  <c r="AH14" i="11"/>
  <c r="AA14" i="11"/>
  <c r="Z14" i="11"/>
  <c r="AQ13" i="11"/>
  <c r="AP13" i="11"/>
  <c r="AI13" i="11"/>
  <c r="AH13" i="11"/>
  <c r="AA13" i="11"/>
  <c r="Z13" i="11"/>
  <c r="AQ12" i="11"/>
  <c r="AP12" i="11"/>
  <c r="AI12" i="11"/>
  <c r="AH12" i="11"/>
  <c r="AA12" i="11"/>
  <c r="Z12" i="11"/>
  <c r="AQ11" i="11"/>
  <c r="AP11" i="11"/>
  <c r="AI11" i="11"/>
  <c r="AH11" i="11"/>
  <c r="AA11" i="11"/>
  <c r="Z11" i="11"/>
  <c r="AQ10" i="11"/>
  <c r="AP10" i="11"/>
  <c r="AI10" i="11"/>
  <c r="AH10" i="11"/>
  <c r="AA10" i="11"/>
  <c r="Z10" i="11"/>
  <c r="AQ9" i="11"/>
  <c r="AP9" i="11"/>
  <c r="AI9" i="11"/>
  <c r="AH9" i="11"/>
  <c r="AA9" i="11"/>
  <c r="Z9" i="11"/>
  <c r="AQ8" i="11"/>
  <c r="AP8" i="11"/>
  <c r="AI8" i="11"/>
  <c r="AH8" i="11"/>
  <c r="AA8" i="11"/>
  <c r="Z8" i="11"/>
  <c r="J47" i="11" l="1"/>
  <c r="K47" i="11"/>
  <c r="K37" i="11"/>
  <c r="E50" i="11"/>
  <c r="G50" i="11"/>
  <c r="H50" i="11"/>
  <c r="J31" i="11"/>
  <c r="K31" i="11"/>
  <c r="J37" i="11"/>
  <c r="AH47" i="11"/>
  <c r="AE50" i="11"/>
  <c r="X50" i="11"/>
  <c r="Z47" i="11"/>
  <c r="AP37" i="11"/>
  <c r="AQ47" i="11"/>
  <c r="U50" i="11"/>
  <c r="AA37" i="11"/>
  <c r="AQ31" i="11"/>
  <c r="AH37" i="11"/>
  <c r="O50" i="11"/>
  <c r="R47" i="11"/>
  <c r="P50" i="11"/>
  <c r="S47" i="11"/>
  <c r="M50" i="11"/>
  <c r="R37" i="11"/>
  <c r="S37" i="11"/>
  <c r="R31" i="11"/>
  <c r="AF50" i="11"/>
  <c r="S31" i="11"/>
  <c r="AP31" i="11"/>
  <c r="AI37" i="11"/>
  <c r="AQ37" i="11"/>
  <c r="AP47" i="11"/>
  <c r="AN50" i="11"/>
  <c r="AA47" i="11"/>
  <c r="AI47" i="11"/>
  <c r="AA31" i="11"/>
  <c r="AH31" i="11"/>
  <c r="Z37" i="11"/>
  <c r="W50" i="11"/>
  <c r="AC50" i="11"/>
  <c r="AI31" i="11"/>
  <c r="AK50" i="11"/>
  <c r="AM50" i="11"/>
  <c r="Z31" i="11"/>
  <c r="J50" i="11" l="1"/>
  <c r="K50" i="11"/>
  <c r="R50" i="11"/>
  <c r="AH50" i="11"/>
  <c r="S50" i="11"/>
  <c r="AI50" i="11"/>
  <c r="AQ50" i="11"/>
  <c r="AP50" i="11"/>
  <c r="AA50" i="11"/>
  <c r="Z50" i="11"/>
</calcChain>
</file>

<file path=xl/sharedStrings.xml><?xml version="1.0" encoding="utf-8"?>
<sst xmlns="http://schemas.openxmlformats.org/spreadsheetml/2006/main" count="86" uniqueCount="55">
  <si>
    <t>SCHOOL TOTAL</t>
  </si>
  <si>
    <t>Sport Management</t>
  </si>
  <si>
    <t>Recreation/Parks/Leisure</t>
  </si>
  <si>
    <t>Physical Ed.</t>
  </si>
  <si>
    <t>Kinesiology</t>
  </si>
  <si>
    <t>Health</t>
  </si>
  <si>
    <t>Communication Disorders/Sci</t>
  </si>
  <si>
    <t>PROFESSIONAL STUDIES</t>
  </si>
  <si>
    <t>Foundations/Social Advocacy</t>
  </si>
  <si>
    <t>Childhood/ Early Childhood</t>
  </si>
  <si>
    <t>EDUCATION</t>
  </si>
  <si>
    <t>ARTS &amp; SCIENCES</t>
  </si>
  <si>
    <t>Physics</t>
  </si>
  <si>
    <t>Geology</t>
  </si>
  <si>
    <t>Chemistry</t>
  </si>
  <si>
    <t xml:space="preserve">Biological Sciences </t>
  </si>
  <si>
    <t>Sociology/ Anthropology</t>
  </si>
  <si>
    <t>Psychology</t>
  </si>
  <si>
    <t>Political Science</t>
  </si>
  <si>
    <t>Philosophy</t>
  </si>
  <si>
    <t>Performing Arts</t>
  </si>
  <si>
    <t>Modern Languages</t>
  </si>
  <si>
    <t>Mathematics</t>
  </si>
  <si>
    <t>International Studies</t>
  </si>
  <si>
    <t>History</t>
  </si>
  <si>
    <t>Geography</t>
  </si>
  <si>
    <t>English</t>
  </si>
  <si>
    <t>Economics</t>
  </si>
  <si>
    <t>Art/ Art History</t>
  </si>
  <si>
    <t>Africana Studies</t>
  </si>
  <si>
    <t>In Same Dept.</t>
  </si>
  <si>
    <t>Department</t>
  </si>
  <si>
    <t>1st Year Retention Rate</t>
  </si>
  <si>
    <t>Retained through following Fall</t>
  </si>
  <si>
    <t xml:space="preserve"> Advisement/Pre-Major</t>
  </si>
  <si>
    <t>UNDERGRADUATE TOTAL</t>
  </si>
  <si>
    <t>UNDERGRADUATE</t>
  </si>
  <si>
    <t>NOTE:</t>
  </si>
  <si>
    <t>At Cort-land (in other Dept.)</t>
  </si>
  <si>
    <t>At Cort-land</t>
  </si>
  <si>
    <t>Fall 2018</t>
  </si>
  <si>
    <t>FALL 2018- FALL 2019</t>
  </si>
  <si>
    <t>Communication/ Media Studies</t>
  </si>
  <si>
    <t>FALL 2019- FALL 2020</t>
  </si>
  <si>
    <t>Fall 2019</t>
  </si>
  <si>
    <t>For purposes of reporting unduplicated retention and graduation rates, Healthcare Management students are reported only in the Health Department cohorts, not Economics.</t>
  </si>
  <si>
    <t>FALL 2020- FALL 2021</t>
  </si>
  <si>
    <t>Fall 2020</t>
  </si>
  <si>
    <t>Fall 2021</t>
  </si>
  <si>
    <t>FALL 2021- FALL 2022</t>
  </si>
  <si>
    <t>FIRST-YEAR RETENTION RATES OF FULL-TIME TRANSFER STUDENTS</t>
  </si>
  <si>
    <t>FT Transfer Student Cohort</t>
  </si>
  <si>
    <t>FALL 2022- FALL 2023</t>
  </si>
  <si>
    <t>SCHOOL</t>
  </si>
  <si>
    <t>Fall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</si>
</sst>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Courier"/>
      <family val="3"/>
    </font>
    <font>
      <b/>
      <u/>
      <sz val="10"/>
      <name val="Arial"/>
      <family val="2"/>
    </font>
    <font>
      <sz val="11"/>
      <color indexed="8"/>
      <name val="Calibri"/>
      <family val="2"/>
    </font>
    <font>
      <u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9" fontId="6" fillId="0" borderId="0" applyFont="0" applyFill="0" applyBorder="0" applyAlignment="0" applyProtection="0"/>
    <xf numFmtId="0" fontId="4" fillId="0" borderId="0"/>
    <xf numFmtId="0" fontId="2" fillId="0" borderId="0"/>
    <xf numFmtId="0" fontId="10" fillId="0" borderId="0"/>
    <xf numFmtId="0" fontId="10" fillId="0" borderId="0"/>
    <xf numFmtId="0" fontId="2" fillId="0" borderId="0"/>
    <xf numFmtId="0" fontId="10" fillId="0" borderId="0"/>
    <xf numFmtId="9" fontId="2" fillId="0" borderId="0" applyFont="0" applyFill="0" applyBorder="0" applyAlignment="0" applyProtection="0"/>
    <xf numFmtId="0" fontId="2" fillId="0" borderId="0"/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164" fontId="2" fillId="0" borderId="0" xfId="2" applyNumberFormat="1" applyFont="1" applyProtection="1">
      <protection locked="0"/>
    </xf>
    <xf numFmtId="0" fontId="5" fillId="0" borderId="0" xfId="0" applyFont="1"/>
    <xf numFmtId="164" fontId="3" fillId="0" borderId="0" xfId="2" applyNumberFormat="1" applyFont="1" applyProtection="1">
      <protection locked="0"/>
    </xf>
    <xf numFmtId="9" fontId="3" fillId="0" borderId="0" xfId="1" applyFont="1" applyBorder="1" applyProtection="1"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Continuous" wrapText="1"/>
    </xf>
    <xf numFmtId="0" fontId="1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centerContinuous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 wrapText="1"/>
    </xf>
    <xf numFmtId="9" fontId="2" fillId="0" borderId="0" xfId="1" applyFont="1" applyProtection="1">
      <protection locked="0"/>
    </xf>
    <xf numFmtId="0" fontId="1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3"/>
    <xf numFmtId="0" fontId="2" fillId="0" borderId="2" xfId="0" applyFont="1" applyBorder="1"/>
    <xf numFmtId="164" fontId="2" fillId="0" borderId="2" xfId="2" applyNumberFormat="1" applyFont="1" applyBorder="1" applyProtection="1">
      <protection locked="0"/>
    </xf>
    <xf numFmtId="9" fontId="2" fillId="0" borderId="2" xfId="1" applyFont="1" applyBorder="1" applyProtection="1">
      <protection locked="0"/>
    </xf>
    <xf numFmtId="0" fontId="3" fillId="0" borderId="2" xfId="0" applyFont="1" applyBorder="1"/>
    <xf numFmtId="164" fontId="2" fillId="0" borderId="2" xfId="0" applyNumberFormat="1" applyFont="1" applyBorder="1"/>
    <xf numFmtId="0" fontId="3" fillId="0" borderId="2" xfId="0" applyFont="1" applyBorder="1" applyAlignment="1">
      <alignment horizontal="left"/>
    </xf>
    <xf numFmtId="0" fontId="7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3" fillId="0" borderId="3" xfId="0" applyFont="1" applyBorder="1"/>
    <xf numFmtId="0" fontId="0" fillId="0" borderId="3" xfId="0" applyBorder="1" applyAlignment="1">
      <alignment horizontal="center" wrapText="1"/>
    </xf>
    <xf numFmtId="0" fontId="2" fillId="0" borderId="3" xfId="0" applyFont="1" applyBorder="1"/>
    <xf numFmtId="9" fontId="2" fillId="0" borderId="3" xfId="1" applyFont="1" applyBorder="1" applyProtection="1">
      <protection locked="0"/>
    </xf>
    <xf numFmtId="164" fontId="3" fillId="0" borderId="3" xfId="2" applyNumberFormat="1" applyFont="1" applyBorder="1" applyProtection="1">
      <protection locked="0"/>
    </xf>
    <xf numFmtId="9" fontId="2" fillId="0" borderId="5" xfId="1" applyFont="1" applyBorder="1" applyProtection="1">
      <protection locked="0"/>
    </xf>
    <xf numFmtId="164" fontId="2" fillId="0" borderId="3" xfId="2" applyNumberFormat="1" applyFont="1" applyBorder="1" applyProtection="1">
      <protection locked="0"/>
    </xf>
    <xf numFmtId="0" fontId="7" fillId="0" borderId="0" xfId="0" quotePrefix="1" applyFont="1"/>
    <xf numFmtId="0" fontId="2" fillId="0" borderId="6" xfId="0" applyFont="1" applyBorder="1" applyAlignment="1">
      <alignment horizontal="center" wrapText="1"/>
    </xf>
    <xf numFmtId="164" fontId="2" fillId="0" borderId="0" xfId="0" applyNumberFormat="1" applyFont="1"/>
    <xf numFmtId="0" fontId="3" fillId="0" borderId="7" xfId="0" applyFont="1" applyBorder="1"/>
    <xf numFmtId="0" fontId="5" fillId="0" borderId="7" xfId="0" applyFont="1" applyBorder="1"/>
    <xf numFmtId="0" fontId="1" fillId="0" borderId="7" xfId="0" applyFont="1" applyBorder="1" applyAlignment="1">
      <alignment wrapText="1"/>
    </xf>
    <xf numFmtId="0" fontId="2" fillId="0" borderId="7" xfId="0" applyFont="1" applyBorder="1"/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right"/>
    </xf>
    <xf numFmtId="0" fontId="2" fillId="0" borderId="8" xfId="0" applyFont="1" applyBorder="1"/>
    <xf numFmtId="0" fontId="2" fillId="0" borderId="7" xfId="3" applyBorder="1"/>
    <xf numFmtId="0" fontId="5" fillId="0" borderId="3" xfId="0" applyFont="1" applyBorder="1"/>
    <xf numFmtId="0" fontId="2" fillId="0" borderId="3" xfId="0" applyFont="1" applyBorder="1" applyAlignment="1">
      <alignment horizontal="left"/>
    </xf>
    <xf numFmtId="0" fontId="2" fillId="0" borderId="5" xfId="0" applyFont="1" applyBorder="1"/>
    <xf numFmtId="164" fontId="3" fillId="0" borderId="0" xfId="2" applyNumberFormat="1" applyFont="1" applyBorder="1" applyProtection="1">
      <protection locked="0"/>
    </xf>
    <xf numFmtId="0" fontId="3" fillId="0" borderId="0" xfId="0" applyFont="1" applyBorder="1"/>
    <xf numFmtId="0" fontId="2" fillId="0" borderId="0" xfId="0" applyFont="1" applyBorder="1"/>
    <xf numFmtId="0" fontId="7" fillId="0" borderId="0" xfId="0" applyFont="1" applyBorder="1" applyAlignment="1">
      <alignment horizontal="centerContinuous"/>
    </xf>
    <xf numFmtId="0" fontId="2" fillId="0" borderId="9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9" fontId="2" fillId="0" borderId="0" xfId="1" applyFont="1" applyBorder="1" applyProtection="1">
      <protection locked="0"/>
    </xf>
    <xf numFmtId="164" fontId="2" fillId="0" borderId="0" xfId="2" applyNumberFormat="1" applyFont="1" applyBorder="1" applyProtection="1">
      <protection locked="0"/>
    </xf>
    <xf numFmtId="0" fontId="7" fillId="0" borderId="7" xfId="0" quotePrefix="1" applyFont="1" applyBorder="1"/>
    <xf numFmtId="0" fontId="0" fillId="0" borderId="7" xfId="0" applyBorder="1" applyAlignment="1">
      <alignment wrapText="1"/>
    </xf>
  </cellXfs>
  <cellStyles count="10">
    <cellStyle name="Normal" xfId="0" builtinId="0"/>
    <cellStyle name="Normal 2" xfId="4" xr:uid="{00000000-0005-0000-0000-000001000000}"/>
    <cellStyle name="Normal 3 2" xfId="6" xr:uid="{00000000-0005-0000-0000-000002000000}"/>
    <cellStyle name="Normal 4" xfId="5" xr:uid="{00000000-0005-0000-0000-000003000000}"/>
    <cellStyle name="Normal 6" xfId="7" xr:uid="{00000000-0005-0000-0000-000004000000}"/>
    <cellStyle name="Normal 8" xfId="9" xr:uid="{00000000-0005-0000-0000-000005000000}"/>
    <cellStyle name="Normal_Fall 2006 academic majors" xfId="2" xr:uid="{00000000-0005-0000-0000-000006000000}"/>
    <cellStyle name="Normal_headcount-25yr-2008b" xfId="3" xr:uid="{00000000-0005-0000-0000-000007000000}"/>
    <cellStyle name="Percent" xfId="1" builtinId="5"/>
    <cellStyle name="Percent 2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E200B-7F6F-4430-A34C-30E1287B50F2}">
  <dimension ref="A1:AR53"/>
  <sheetViews>
    <sheetView tabSelected="1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5.85546875" defaultRowHeight="12.75" x14ac:dyDescent="0.2"/>
  <cols>
    <col min="1" max="2" width="2.28515625" style="1" customWidth="1"/>
    <col min="3" max="3" width="28.28515625" style="2" customWidth="1"/>
    <col min="4" max="4" width="1.140625" style="2" customWidth="1"/>
    <col min="5" max="5" width="7.7109375" style="1" customWidth="1"/>
    <col min="6" max="6" width="0.85546875" style="1" customWidth="1"/>
    <col min="7" max="7" width="5.7109375" style="1" customWidth="1"/>
    <col min="8" max="8" width="6.7109375" style="1" customWidth="1"/>
    <col min="9" max="9" width="0.85546875" style="1" customWidth="1"/>
    <col min="10" max="11" width="5.7109375" style="1" customWidth="1"/>
    <col min="12" max="12" width="1.5703125" style="1" customWidth="1"/>
    <col min="13" max="13" width="7.7109375" style="1" customWidth="1"/>
    <col min="14" max="14" width="0.85546875" style="1" customWidth="1"/>
    <col min="15" max="15" width="5.7109375" style="1" customWidth="1"/>
    <col min="16" max="16" width="6.7109375" style="1" customWidth="1"/>
    <col min="17" max="17" width="0.85546875" style="1" customWidth="1"/>
    <col min="18" max="19" width="5.7109375" style="1" customWidth="1"/>
    <col min="20" max="20" width="0.85546875" style="1" customWidth="1"/>
    <col min="21" max="21" width="7.7109375" style="1" customWidth="1"/>
    <col min="22" max="22" width="0.85546875" style="1" customWidth="1"/>
    <col min="23" max="23" width="5.7109375" style="1" customWidth="1"/>
    <col min="24" max="24" width="6.7109375" style="1" customWidth="1"/>
    <col min="25" max="25" width="0.85546875" style="1" customWidth="1"/>
    <col min="26" max="27" width="5.7109375" style="1" customWidth="1"/>
    <col min="28" max="28" width="0.85546875" style="1" customWidth="1"/>
    <col min="29" max="29" width="7.7109375" style="1" customWidth="1"/>
    <col min="30" max="30" width="0.85546875" style="1" customWidth="1"/>
    <col min="31" max="31" width="5.7109375" style="1" customWidth="1"/>
    <col min="32" max="32" width="6.7109375" style="1" customWidth="1"/>
    <col min="33" max="33" width="0.85546875" style="1" customWidth="1"/>
    <col min="34" max="35" width="5.7109375" style="1" customWidth="1"/>
    <col min="36" max="36" width="0.85546875" style="1" customWidth="1"/>
    <col min="37" max="37" width="7.7109375" style="1" customWidth="1"/>
    <col min="38" max="38" width="0.85546875" style="1" customWidth="1"/>
    <col min="39" max="39" width="5.7109375" style="1" customWidth="1"/>
    <col min="40" max="40" width="6.7109375" style="1" customWidth="1"/>
    <col min="41" max="41" width="0.85546875" style="1" customWidth="1"/>
    <col min="42" max="43" width="5.7109375" style="1" customWidth="1"/>
    <col min="44" max="44" width="0.85546875" style="1" customWidth="1"/>
    <col min="45" max="16384" width="5.85546875" style="1"/>
  </cols>
  <sheetData>
    <row r="1" spans="1:44" ht="15" x14ac:dyDescent="0.25">
      <c r="B1" s="19" t="s">
        <v>50</v>
      </c>
    </row>
    <row r="2" spans="1:44" x14ac:dyDescent="0.2">
      <c r="C2" s="33"/>
      <c r="D2" s="43"/>
      <c r="E2" s="12" t="s">
        <v>52</v>
      </c>
      <c r="F2" s="12"/>
      <c r="G2" s="12"/>
      <c r="H2" s="12"/>
      <c r="I2" s="12"/>
      <c r="J2" s="12"/>
      <c r="K2" s="31"/>
      <c r="L2" s="2"/>
      <c r="M2" s="12" t="s">
        <v>49</v>
      </c>
      <c r="N2" s="12"/>
      <c r="O2" s="12"/>
      <c r="P2" s="12"/>
      <c r="Q2" s="12"/>
      <c r="R2" s="12"/>
      <c r="S2" s="31"/>
      <c r="T2" s="2"/>
      <c r="U2" s="12" t="s">
        <v>46</v>
      </c>
      <c r="V2" s="12"/>
      <c r="W2" s="12"/>
      <c r="X2" s="12"/>
      <c r="Y2" s="12"/>
      <c r="Z2" s="12"/>
      <c r="AA2" s="31"/>
      <c r="AB2" s="2"/>
      <c r="AC2" s="12" t="s">
        <v>43</v>
      </c>
      <c r="AD2" s="12"/>
      <c r="AE2" s="12"/>
      <c r="AF2" s="12"/>
      <c r="AG2" s="12"/>
      <c r="AH2" s="12"/>
      <c r="AI2" s="31"/>
      <c r="AJ2" s="2"/>
      <c r="AK2" s="12" t="s">
        <v>41</v>
      </c>
      <c r="AL2" s="12"/>
      <c r="AM2" s="12"/>
      <c r="AN2" s="12"/>
      <c r="AO2" s="12"/>
      <c r="AP2" s="12"/>
      <c r="AQ2" s="57"/>
      <c r="AR2" s="43"/>
    </row>
    <row r="3" spans="1:44" ht="38.25" x14ac:dyDescent="0.2">
      <c r="B3" s="2" t="s">
        <v>53</v>
      </c>
      <c r="C3" s="33"/>
      <c r="D3" s="43"/>
      <c r="E3" s="13" t="s">
        <v>54</v>
      </c>
      <c r="F3" s="12"/>
      <c r="G3" s="16" t="s">
        <v>33</v>
      </c>
      <c r="H3" s="15"/>
      <c r="I3" s="12"/>
      <c r="J3" s="16" t="s">
        <v>32</v>
      </c>
      <c r="K3" s="32"/>
      <c r="L3" s="2"/>
      <c r="M3" s="13" t="s">
        <v>48</v>
      </c>
      <c r="N3" s="12"/>
      <c r="O3" s="16" t="s">
        <v>33</v>
      </c>
      <c r="P3" s="15"/>
      <c r="Q3" s="12"/>
      <c r="R3" s="16" t="s">
        <v>32</v>
      </c>
      <c r="S3" s="32"/>
      <c r="T3" s="2"/>
      <c r="U3" s="13" t="s">
        <v>47</v>
      </c>
      <c r="V3" s="12"/>
      <c r="W3" s="16" t="s">
        <v>33</v>
      </c>
      <c r="X3" s="15"/>
      <c r="Y3" s="12"/>
      <c r="Z3" s="16" t="s">
        <v>32</v>
      </c>
      <c r="AA3" s="32"/>
      <c r="AB3" s="2"/>
      <c r="AC3" s="13" t="s">
        <v>44</v>
      </c>
      <c r="AD3" s="12"/>
      <c r="AE3" s="16" t="s">
        <v>33</v>
      </c>
      <c r="AF3" s="15"/>
      <c r="AG3" s="12"/>
      <c r="AH3" s="16" t="s">
        <v>32</v>
      </c>
      <c r="AI3" s="32"/>
      <c r="AJ3" s="2"/>
      <c r="AK3" s="13" t="s">
        <v>40</v>
      </c>
      <c r="AL3" s="12"/>
      <c r="AM3" s="16" t="s">
        <v>33</v>
      </c>
      <c r="AN3" s="15"/>
      <c r="AO3" s="12"/>
      <c r="AP3" s="16" t="s">
        <v>32</v>
      </c>
      <c r="AQ3" s="15"/>
      <c r="AR3" s="43"/>
    </row>
    <row r="4" spans="1:44" s="11" customFormat="1" ht="76.5" x14ac:dyDescent="0.2">
      <c r="C4" s="51" t="s">
        <v>31</v>
      </c>
      <c r="D4" s="44"/>
      <c r="E4" s="13" t="s">
        <v>51</v>
      </c>
      <c r="F4" s="14"/>
      <c r="G4" s="13" t="s">
        <v>30</v>
      </c>
      <c r="H4" s="13" t="s">
        <v>38</v>
      </c>
      <c r="I4" s="14"/>
      <c r="J4" s="13" t="s">
        <v>30</v>
      </c>
      <c r="K4" s="41" t="s">
        <v>39</v>
      </c>
      <c r="L4" s="40"/>
      <c r="M4" s="13" t="s">
        <v>51</v>
      </c>
      <c r="N4" s="14"/>
      <c r="O4" s="13" t="s">
        <v>30</v>
      </c>
      <c r="P4" s="13" t="s">
        <v>38</v>
      </c>
      <c r="Q4" s="14"/>
      <c r="R4" s="13" t="s">
        <v>30</v>
      </c>
      <c r="S4" s="41" t="s">
        <v>39</v>
      </c>
      <c r="T4" s="40"/>
      <c r="U4" s="13" t="s">
        <v>51</v>
      </c>
      <c r="V4" s="14"/>
      <c r="W4" s="13" t="s">
        <v>30</v>
      </c>
      <c r="X4" s="13" t="s">
        <v>38</v>
      </c>
      <c r="Y4" s="14"/>
      <c r="Z4" s="13" t="s">
        <v>30</v>
      </c>
      <c r="AA4" s="41" t="s">
        <v>39</v>
      </c>
      <c r="AB4" s="40"/>
      <c r="AC4" s="13" t="s">
        <v>51</v>
      </c>
      <c r="AD4" s="14"/>
      <c r="AE4" s="13" t="s">
        <v>30</v>
      </c>
      <c r="AF4" s="13" t="s">
        <v>38</v>
      </c>
      <c r="AG4" s="14"/>
      <c r="AH4" s="13" t="s">
        <v>30</v>
      </c>
      <c r="AI4" s="41" t="s">
        <v>39</v>
      </c>
      <c r="AJ4" s="40"/>
      <c r="AK4" s="13" t="s">
        <v>51</v>
      </c>
      <c r="AL4" s="14"/>
      <c r="AM4" s="13" t="s">
        <v>30</v>
      </c>
      <c r="AN4" s="13" t="s">
        <v>38</v>
      </c>
      <c r="AO4" s="14"/>
      <c r="AP4" s="13" t="s">
        <v>30</v>
      </c>
      <c r="AQ4" s="58" t="s">
        <v>39</v>
      </c>
      <c r="AR4" s="62"/>
    </row>
    <row r="5" spans="1:44" x14ac:dyDescent="0.2">
      <c r="D5" s="43"/>
      <c r="E5" s="2"/>
      <c r="F5" s="2"/>
      <c r="G5" s="2"/>
      <c r="H5" s="2"/>
      <c r="I5" s="2"/>
      <c r="J5" s="2"/>
      <c r="K5" s="33"/>
      <c r="M5" s="2"/>
      <c r="N5" s="2"/>
      <c r="O5" s="2"/>
      <c r="P5" s="2"/>
      <c r="Q5" s="2"/>
      <c r="R5" s="2"/>
      <c r="S5" s="33"/>
      <c r="U5" s="2"/>
      <c r="V5" s="2"/>
      <c r="W5" s="2"/>
      <c r="X5" s="2"/>
      <c r="Y5" s="2"/>
      <c r="Z5" s="2"/>
      <c r="AA5" s="33"/>
      <c r="AC5" s="2"/>
      <c r="AD5" s="2"/>
      <c r="AE5" s="2"/>
      <c r="AF5" s="2"/>
      <c r="AG5" s="2"/>
      <c r="AH5" s="2"/>
      <c r="AI5" s="33"/>
      <c r="AK5" s="2"/>
      <c r="AL5" s="2"/>
      <c r="AM5" s="2"/>
      <c r="AN5" s="2"/>
      <c r="AO5" s="2"/>
      <c r="AP5" s="2"/>
      <c r="AQ5" s="55"/>
      <c r="AR5" s="46"/>
    </row>
    <row r="6" spans="1:44" s="7" customFormat="1" x14ac:dyDescent="0.2">
      <c r="A6" s="18" t="s">
        <v>36</v>
      </c>
      <c r="C6" s="10"/>
      <c r="D6" s="45"/>
      <c r="E6" s="8"/>
      <c r="F6" s="8"/>
      <c r="G6" s="9"/>
      <c r="H6" s="9"/>
      <c r="I6" s="9"/>
      <c r="J6" s="8"/>
      <c r="K6" s="34"/>
      <c r="M6" s="8"/>
      <c r="N6" s="8"/>
      <c r="O6" s="9"/>
      <c r="P6" s="9"/>
      <c r="Q6" s="9"/>
      <c r="R6" s="8"/>
      <c r="S6" s="34"/>
      <c r="U6" s="8"/>
      <c r="V6" s="8"/>
      <c r="W6" s="9"/>
      <c r="X6" s="9"/>
      <c r="Y6" s="9"/>
      <c r="Z6" s="8"/>
      <c r="AA6" s="34"/>
      <c r="AC6" s="8"/>
      <c r="AD6" s="8"/>
      <c r="AE6" s="9"/>
      <c r="AF6" s="9"/>
      <c r="AG6" s="9"/>
      <c r="AH6" s="8"/>
      <c r="AI6" s="34"/>
      <c r="AK6" s="8"/>
      <c r="AL6" s="8"/>
      <c r="AM6" s="9"/>
      <c r="AN6" s="9"/>
      <c r="AO6" s="9"/>
      <c r="AP6" s="8"/>
      <c r="AQ6" s="59"/>
      <c r="AR6" s="63"/>
    </row>
    <row r="7" spans="1:44" x14ac:dyDescent="0.2">
      <c r="A7" s="11"/>
      <c r="B7" s="4" t="s">
        <v>11</v>
      </c>
      <c r="C7" s="1"/>
      <c r="D7" s="46"/>
      <c r="K7" s="35"/>
      <c r="S7" s="35"/>
      <c r="AA7" s="35"/>
      <c r="AI7" s="35"/>
      <c r="AQ7" s="56"/>
      <c r="AR7" s="46"/>
    </row>
    <row r="8" spans="1:44" x14ac:dyDescent="0.2">
      <c r="C8" s="1" t="s">
        <v>29</v>
      </c>
      <c r="D8" s="46"/>
      <c r="E8" s="3">
        <v>0</v>
      </c>
      <c r="F8" s="3"/>
      <c r="G8" s="3"/>
      <c r="H8" s="3"/>
      <c r="I8" s="3"/>
      <c r="J8" s="17" t="e">
        <f>IF(E8=0,NA(),G8/E8)</f>
        <v>#N/A</v>
      </c>
      <c r="K8" s="36" t="e">
        <f>IF(E8=0,NA(),SUM(G8:H8)/E8)</f>
        <v>#N/A</v>
      </c>
      <c r="M8" s="3">
        <v>0</v>
      </c>
      <c r="N8" s="3"/>
      <c r="O8" s="3"/>
      <c r="P8" s="3"/>
      <c r="Q8" s="3"/>
      <c r="R8" s="17" t="e">
        <f>IF(M8=0,NA(),O8/M8)</f>
        <v>#N/A</v>
      </c>
      <c r="S8" s="36" t="e">
        <f>IF(M8=0,NA(),SUM(O8:P8)/M8)</f>
        <v>#N/A</v>
      </c>
      <c r="U8" s="3">
        <v>0</v>
      </c>
      <c r="V8" s="3"/>
      <c r="W8" s="3"/>
      <c r="X8" s="3"/>
      <c r="Y8" s="3"/>
      <c r="Z8" s="17" t="e">
        <f>IF(U8=0,NA(),W8/U8)</f>
        <v>#N/A</v>
      </c>
      <c r="AA8" s="36" t="e">
        <f>IF(U8=0,NA(),SUM(W8:X8)/U8)</f>
        <v>#N/A</v>
      </c>
      <c r="AC8" s="3">
        <v>0</v>
      </c>
      <c r="AD8" s="3"/>
      <c r="AE8" s="3"/>
      <c r="AF8" s="3"/>
      <c r="AG8" s="3"/>
      <c r="AH8" s="17" t="e">
        <f>IF(AC8=0,NA(),AE8/AC8)</f>
        <v>#N/A</v>
      </c>
      <c r="AI8" s="36" t="e">
        <f>IF(AC8=0,NA(),SUM(AE8:AF8)/AC8)</f>
        <v>#N/A</v>
      </c>
      <c r="AK8" s="3">
        <v>0</v>
      </c>
      <c r="AL8" s="3"/>
      <c r="AM8" s="3"/>
      <c r="AN8" s="3"/>
      <c r="AO8" s="3"/>
      <c r="AP8" s="17" t="e">
        <f>IF(AK8=0,NA(),AM8/AK8)</f>
        <v>#N/A</v>
      </c>
      <c r="AQ8" s="60" t="e">
        <f>IF(AK8=0,NA(),SUM(AM8:AN8)/AK8)</f>
        <v>#N/A</v>
      </c>
      <c r="AR8" s="46"/>
    </row>
    <row r="9" spans="1:44" x14ac:dyDescent="0.2">
      <c r="C9" s="1" t="s">
        <v>28</v>
      </c>
      <c r="D9" s="46"/>
      <c r="E9">
        <v>7</v>
      </c>
      <c r="F9" s="3"/>
      <c r="G9">
        <v>5</v>
      </c>
      <c r="H9">
        <v>0</v>
      </c>
      <c r="I9" s="3"/>
      <c r="J9" s="17">
        <f t="shared" ref="J9:J22" si="0">IF(E9=0,NA(),G9/E9)</f>
        <v>0.7142857142857143</v>
      </c>
      <c r="K9" s="36">
        <f t="shared" ref="K9:K22" si="1">IF(E9=0,NA(),SUM(G9:H9)/E9)</f>
        <v>0.7142857142857143</v>
      </c>
      <c r="M9">
        <v>8</v>
      </c>
      <c r="N9" s="3"/>
      <c r="O9">
        <v>5</v>
      </c>
      <c r="P9">
        <v>1</v>
      </c>
      <c r="Q9" s="3"/>
      <c r="R9" s="17">
        <f t="shared" ref="R9:R22" si="2">IF(M9=0,NA(),O9/M9)</f>
        <v>0.625</v>
      </c>
      <c r="S9" s="36">
        <f t="shared" ref="S9:S22" si="3">IF(M9=0,NA(),SUM(O9:P9)/M9)</f>
        <v>0.75</v>
      </c>
      <c r="U9" s="3">
        <v>4</v>
      </c>
      <c r="V9" s="3"/>
      <c r="W9" s="3">
        <v>2</v>
      </c>
      <c r="X9" s="3">
        <v>0</v>
      </c>
      <c r="Y9" s="3"/>
      <c r="Z9" s="17">
        <f t="shared" ref="Z9:Z22" si="4">IF(U9=0,NA(),W9/U9)</f>
        <v>0.5</v>
      </c>
      <c r="AA9" s="36">
        <f t="shared" ref="AA9:AA22" si="5">IF(U9=0,NA(),SUM(W9:X9)/U9)</f>
        <v>0.5</v>
      </c>
      <c r="AC9" s="3">
        <v>10</v>
      </c>
      <c r="AD9" s="3"/>
      <c r="AE9" s="3">
        <v>10</v>
      </c>
      <c r="AF9" s="3">
        <v>0</v>
      </c>
      <c r="AG9" s="3"/>
      <c r="AH9" s="17">
        <f t="shared" ref="AH9:AH22" si="6">IF(AC9=0,NA(),AE9/AC9)</f>
        <v>1</v>
      </c>
      <c r="AI9" s="36">
        <f t="shared" ref="AI9:AI22" si="7">IF(AC9=0,NA(),SUM(AE9:AF9)/AC9)</f>
        <v>1</v>
      </c>
      <c r="AK9" s="3">
        <v>11</v>
      </c>
      <c r="AL9" s="3"/>
      <c r="AM9" s="3">
        <v>8</v>
      </c>
      <c r="AN9" s="3">
        <v>0</v>
      </c>
      <c r="AO9" s="3"/>
      <c r="AP9" s="17">
        <f t="shared" ref="AP9:AP22" si="8">IF(AK9=0,NA(),AM9/AK9)</f>
        <v>0.72727272727272729</v>
      </c>
      <c r="AQ9" s="60">
        <f t="shared" ref="AQ9:AQ22" si="9">IF(AK9=0,NA(),SUM(AM9:AN9)/AK9)</f>
        <v>0.72727272727272729</v>
      </c>
      <c r="AR9" s="46"/>
    </row>
    <row r="10" spans="1:44" x14ac:dyDescent="0.2">
      <c r="C10" s="1" t="s">
        <v>42</v>
      </c>
      <c r="D10" s="46"/>
      <c r="E10">
        <v>20</v>
      </c>
      <c r="F10" s="3"/>
      <c r="G10">
        <v>16</v>
      </c>
      <c r="H10">
        <v>1</v>
      </c>
      <c r="I10" s="3"/>
      <c r="J10" s="17">
        <f t="shared" si="0"/>
        <v>0.8</v>
      </c>
      <c r="K10" s="36">
        <f t="shared" si="1"/>
        <v>0.85</v>
      </c>
      <c r="M10">
        <v>14</v>
      </c>
      <c r="N10" s="3"/>
      <c r="O10">
        <v>13</v>
      </c>
      <c r="P10">
        <v>0</v>
      </c>
      <c r="Q10" s="3"/>
      <c r="R10" s="17">
        <f t="shared" si="2"/>
        <v>0.9285714285714286</v>
      </c>
      <c r="S10" s="36">
        <f t="shared" si="3"/>
        <v>0.9285714285714286</v>
      </c>
      <c r="U10" s="3">
        <v>21</v>
      </c>
      <c r="V10" s="3"/>
      <c r="W10" s="3">
        <v>15</v>
      </c>
      <c r="X10" s="3">
        <v>2</v>
      </c>
      <c r="Y10" s="3"/>
      <c r="Z10" s="17">
        <f t="shared" si="4"/>
        <v>0.7142857142857143</v>
      </c>
      <c r="AA10" s="36">
        <f t="shared" si="5"/>
        <v>0.80952380952380953</v>
      </c>
      <c r="AC10" s="3">
        <v>28</v>
      </c>
      <c r="AD10" s="3"/>
      <c r="AE10" s="3">
        <v>23</v>
      </c>
      <c r="AF10" s="3">
        <v>1</v>
      </c>
      <c r="AG10" s="3"/>
      <c r="AH10" s="17">
        <f t="shared" si="6"/>
        <v>0.8214285714285714</v>
      </c>
      <c r="AI10" s="36">
        <f t="shared" si="7"/>
        <v>0.8571428571428571</v>
      </c>
      <c r="AK10" s="3">
        <v>19</v>
      </c>
      <c r="AL10" s="3"/>
      <c r="AM10" s="3">
        <v>11</v>
      </c>
      <c r="AN10" s="3">
        <v>0</v>
      </c>
      <c r="AO10" s="3"/>
      <c r="AP10" s="17">
        <f t="shared" si="8"/>
        <v>0.57894736842105265</v>
      </c>
      <c r="AQ10" s="60">
        <f t="shared" si="9"/>
        <v>0.57894736842105265</v>
      </c>
      <c r="AR10" s="46"/>
    </row>
    <row r="11" spans="1:44" x14ac:dyDescent="0.2">
      <c r="C11" s="1" t="s">
        <v>27</v>
      </c>
      <c r="D11" s="46"/>
      <c r="E11">
        <v>44</v>
      </c>
      <c r="F11" s="3"/>
      <c r="G11">
        <v>32</v>
      </c>
      <c r="H11">
        <v>2</v>
      </c>
      <c r="I11" s="3"/>
      <c r="J11" s="17">
        <f t="shared" si="0"/>
        <v>0.72727272727272729</v>
      </c>
      <c r="K11" s="36">
        <f t="shared" si="1"/>
        <v>0.77272727272727271</v>
      </c>
      <c r="M11">
        <v>29</v>
      </c>
      <c r="N11" s="3"/>
      <c r="O11">
        <v>19</v>
      </c>
      <c r="P11">
        <v>3</v>
      </c>
      <c r="Q11" s="3"/>
      <c r="R11" s="17">
        <f t="shared" si="2"/>
        <v>0.65517241379310343</v>
      </c>
      <c r="S11" s="36">
        <f t="shared" si="3"/>
        <v>0.75862068965517238</v>
      </c>
      <c r="U11" s="3">
        <v>33</v>
      </c>
      <c r="V11" s="3"/>
      <c r="W11" s="3">
        <v>23</v>
      </c>
      <c r="X11" s="3">
        <v>1</v>
      </c>
      <c r="Y11" s="3"/>
      <c r="Z11" s="17">
        <f t="shared" si="4"/>
        <v>0.69696969696969702</v>
      </c>
      <c r="AA11" s="36">
        <f t="shared" si="5"/>
        <v>0.72727272727272729</v>
      </c>
      <c r="AC11" s="3">
        <v>49</v>
      </c>
      <c r="AD11" s="3"/>
      <c r="AE11" s="3">
        <v>35</v>
      </c>
      <c r="AF11" s="3">
        <v>3</v>
      </c>
      <c r="AG11" s="3"/>
      <c r="AH11" s="17">
        <f t="shared" si="6"/>
        <v>0.7142857142857143</v>
      </c>
      <c r="AI11" s="36">
        <f t="shared" si="7"/>
        <v>0.77551020408163263</v>
      </c>
      <c r="AK11" s="3">
        <v>55</v>
      </c>
      <c r="AL11" s="3"/>
      <c r="AM11" s="3">
        <v>43</v>
      </c>
      <c r="AN11" s="3">
        <v>2</v>
      </c>
      <c r="AO11" s="3"/>
      <c r="AP11" s="17">
        <f t="shared" si="8"/>
        <v>0.78181818181818186</v>
      </c>
      <c r="AQ11" s="60">
        <f t="shared" si="9"/>
        <v>0.81818181818181823</v>
      </c>
      <c r="AR11" s="46"/>
    </row>
    <row r="12" spans="1:44" x14ac:dyDescent="0.2">
      <c r="C12" s="1" t="s">
        <v>26</v>
      </c>
      <c r="D12" s="46"/>
      <c r="E12">
        <v>12</v>
      </c>
      <c r="F12" s="3"/>
      <c r="G12">
        <v>11</v>
      </c>
      <c r="H12">
        <v>0</v>
      </c>
      <c r="I12" s="3"/>
      <c r="J12" s="17">
        <f t="shared" si="0"/>
        <v>0.91666666666666663</v>
      </c>
      <c r="K12" s="36">
        <f t="shared" si="1"/>
        <v>0.91666666666666663</v>
      </c>
      <c r="M12">
        <v>8</v>
      </c>
      <c r="N12" s="3"/>
      <c r="O12">
        <v>5</v>
      </c>
      <c r="P12">
        <v>1</v>
      </c>
      <c r="Q12" s="3"/>
      <c r="R12" s="17">
        <f t="shared" si="2"/>
        <v>0.625</v>
      </c>
      <c r="S12" s="36">
        <f t="shared" si="3"/>
        <v>0.75</v>
      </c>
      <c r="U12" s="3">
        <v>10</v>
      </c>
      <c r="V12" s="3"/>
      <c r="W12" s="3">
        <v>6</v>
      </c>
      <c r="X12" s="3">
        <v>2</v>
      </c>
      <c r="Y12" s="3"/>
      <c r="Z12" s="17">
        <f t="shared" si="4"/>
        <v>0.6</v>
      </c>
      <c r="AA12" s="36">
        <f t="shared" si="5"/>
        <v>0.8</v>
      </c>
      <c r="AC12" s="3">
        <v>18</v>
      </c>
      <c r="AD12" s="3"/>
      <c r="AE12" s="3">
        <v>13</v>
      </c>
      <c r="AF12" s="3">
        <v>3</v>
      </c>
      <c r="AG12" s="3"/>
      <c r="AH12" s="17">
        <f t="shared" si="6"/>
        <v>0.72222222222222221</v>
      </c>
      <c r="AI12" s="36">
        <f t="shared" si="7"/>
        <v>0.88888888888888884</v>
      </c>
      <c r="AK12" s="3">
        <v>21</v>
      </c>
      <c r="AL12" s="3"/>
      <c r="AM12" s="3">
        <v>18</v>
      </c>
      <c r="AN12" s="3">
        <v>0</v>
      </c>
      <c r="AO12" s="3"/>
      <c r="AP12" s="17">
        <f t="shared" si="8"/>
        <v>0.8571428571428571</v>
      </c>
      <c r="AQ12" s="60">
        <f t="shared" si="9"/>
        <v>0.8571428571428571</v>
      </c>
      <c r="AR12" s="46"/>
    </row>
    <row r="13" spans="1:44" x14ac:dyDescent="0.2">
      <c r="C13" s="1" t="s">
        <v>25</v>
      </c>
      <c r="D13" s="46"/>
      <c r="E13">
        <v>1</v>
      </c>
      <c r="F13" s="3"/>
      <c r="G13">
        <v>0</v>
      </c>
      <c r="H13">
        <v>0</v>
      </c>
      <c r="I13" s="3"/>
      <c r="J13" s="17">
        <f t="shared" si="0"/>
        <v>0</v>
      </c>
      <c r="K13" s="36">
        <f t="shared" si="1"/>
        <v>0</v>
      </c>
      <c r="M13">
        <v>3</v>
      </c>
      <c r="N13" s="3"/>
      <c r="O13">
        <v>3</v>
      </c>
      <c r="P13">
        <v>0</v>
      </c>
      <c r="Q13" s="3"/>
      <c r="R13" s="17">
        <f t="shared" si="2"/>
        <v>1</v>
      </c>
      <c r="S13" s="36">
        <f t="shared" si="3"/>
        <v>1</v>
      </c>
      <c r="U13" s="3">
        <v>0</v>
      </c>
      <c r="V13" s="3"/>
      <c r="W13" s="3"/>
      <c r="X13" s="3"/>
      <c r="Y13" s="3"/>
      <c r="Z13" s="17" t="e">
        <f t="shared" si="4"/>
        <v>#N/A</v>
      </c>
      <c r="AA13" s="36" t="e">
        <f t="shared" si="5"/>
        <v>#N/A</v>
      </c>
      <c r="AC13" s="3">
        <v>5</v>
      </c>
      <c r="AD13" s="3"/>
      <c r="AE13" s="3">
        <v>4</v>
      </c>
      <c r="AF13" s="3">
        <v>0</v>
      </c>
      <c r="AG13" s="3"/>
      <c r="AH13" s="17">
        <f t="shared" si="6"/>
        <v>0.8</v>
      </c>
      <c r="AI13" s="36">
        <f t="shared" si="7"/>
        <v>0.8</v>
      </c>
      <c r="AK13" s="3">
        <v>2</v>
      </c>
      <c r="AL13" s="3"/>
      <c r="AM13" s="3">
        <v>1</v>
      </c>
      <c r="AN13" s="3">
        <v>0</v>
      </c>
      <c r="AO13" s="3"/>
      <c r="AP13" s="17">
        <f t="shared" si="8"/>
        <v>0.5</v>
      </c>
      <c r="AQ13" s="60">
        <f t="shared" si="9"/>
        <v>0.5</v>
      </c>
      <c r="AR13" s="46"/>
    </row>
    <row r="14" spans="1:44" x14ac:dyDescent="0.2">
      <c r="C14" s="1" t="s">
        <v>24</v>
      </c>
      <c r="D14" s="46"/>
      <c r="E14">
        <v>17</v>
      </c>
      <c r="F14" s="3"/>
      <c r="G14">
        <v>14</v>
      </c>
      <c r="H14">
        <v>2</v>
      </c>
      <c r="I14" s="3"/>
      <c r="J14" s="17">
        <f t="shared" si="0"/>
        <v>0.82352941176470584</v>
      </c>
      <c r="K14" s="36">
        <f t="shared" si="1"/>
        <v>0.94117647058823528</v>
      </c>
      <c r="M14">
        <v>28</v>
      </c>
      <c r="N14" s="3"/>
      <c r="O14">
        <v>20</v>
      </c>
      <c r="P14">
        <v>2</v>
      </c>
      <c r="Q14" s="3"/>
      <c r="R14" s="17">
        <f t="shared" si="2"/>
        <v>0.7142857142857143</v>
      </c>
      <c r="S14" s="36">
        <f t="shared" si="3"/>
        <v>0.7857142857142857</v>
      </c>
      <c r="U14" s="3">
        <v>13</v>
      </c>
      <c r="V14" s="3"/>
      <c r="W14" s="3">
        <v>10</v>
      </c>
      <c r="X14" s="3">
        <v>0</v>
      </c>
      <c r="Y14" s="3"/>
      <c r="Z14" s="17">
        <f t="shared" si="4"/>
        <v>0.76923076923076927</v>
      </c>
      <c r="AA14" s="36">
        <f t="shared" si="5"/>
        <v>0.76923076923076927</v>
      </c>
      <c r="AC14" s="3">
        <v>18</v>
      </c>
      <c r="AD14" s="3"/>
      <c r="AE14" s="3">
        <v>11</v>
      </c>
      <c r="AF14" s="3">
        <v>4</v>
      </c>
      <c r="AG14" s="3"/>
      <c r="AH14" s="17">
        <f t="shared" si="6"/>
        <v>0.61111111111111116</v>
      </c>
      <c r="AI14" s="36">
        <f t="shared" si="7"/>
        <v>0.83333333333333337</v>
      </c>
      <c r="AK14" s="3">
        <v>20</v>
      </c>
      <c r="AL14" s="3"/>
      <c r="AM14" s="3">
        <v>16</v>
      </c>
      <c r="AN14" s="3">
        <v>2</v>
      </c>
      <c r="AO14" s="3"/>
      <c r="AP14" s="17">
        <f t="shared" si="8"/>
        <v>0.8</v>
      </c>
      <c r="AQ14" s="60">
        <f t="shared" si="9"/>
        <v>0.9</v>
      </c>
      <c r="AR14" s="46"/>
    </row>
    <row r="15" spans="1:44" x14ac:dyDescent="0.2">
      <c r="C15" s="1" t="s">
        <v>23</v>
      </c>
      <c r="D15" s="46"/>
      <c r="E15">
        <v>2</v>
      </c>
      <c r="F15" s="3"/>
      <c r="G15">
        <v>2</v>
      </c>
      <c r="H15">
        <v>0</v>
      </c>
      <c r="I15" s="3"/>
      <c r="J15" s="17">
        <f t="shared" si="0"/>
        <v>1</v>
      </c>
      <c r="K15" s="36">
        <f t="shared" si="1"/>
        <v>1</v>
      </c>
      <c r="M15">
        <v>0</v>
      </c>
      <c r="N15" s="3"/>
      <c r="O15"/>
      <c r="P15"/>
      <c r="Q15" s="3"/>
      <c r="R15" s="17" t="e">
        <f t="shared" si="2"/>
        <v>#N/A</v>
      </c>
      <c r="S15" s="36" t="e">
        <f t="shared" si="3"/>
        <v>#N/A</v>
      </c>
      <c r="U15" s="3">
        <v>2</v>
      </c>
      <c r="V15" s="3"/>
      <c r="W15" s="3">
        <v>1</v>
      </c>
      <c r="X15" s="3">
        <v>0</v>
      </c>
      <c r="Y15" s="3"/>
      <c r="Z15" s="17">
        <f t="shared" si="4"/>
        <v>0.5</v>
      </c>
      <c r="AA15" s="36">
        <f t="shared" si="5"/>
        <v>0.5</v>
      </c>
      <c r="AC15" s="3">
        <v>2</v>
      </c>
      <c r="AD15" s="3"/>
      <c r="AE15" s="3">
        <v>2</v>
      </c>
      <c r="AF15" s="3">
        <v>0</v>
      </c>
      <c r="AG15" s="3"/>
      <c r="AH15" s="17">
        <f t="shared" si="6"/>
        <v>1</v>
      </c>
      <c r="AI15" s="36">
        <f t="shared" si="7"/>
        <v>1</v>
      </c>
      <c r="AK15" s="3">
        <v>1</v>
      </c>
      <c r="AL15" s="3"/>
      <c r="AM15" s="3">
        <v>1</v>
      </c>
      <c r="AN15" s="3">
        <v>0</v>
      </c>
      <c r="AO15" s="3"/>
      <c r="AP15" s="17">
        <f t="shared" si="8"/>
        <v>1</v>
      </c>
      <c r="AQ15" s="60">
        <f t="shared" si="9"/>
        <v>1</v>
      </c>
      <c r="AR15" s="46"/>
    </row>
    <row r="16" spans="1:44" x14ac:dyDescent="0.2">
      <c r="C16" s="1" t="s">
        <v>22</v>
      </c>
      <c r="D16" s="46"/>
      <c r="E16">
        <v>4</v>
      </c>
      <c r="F16" s="3"/>
      <c r="G16">
        <v>3</v>
      </c>
      <c r="H16">
        <v>0</v>
      </c>
      <c r="I16" s="3"/>
      <c r="J16" s="17">
        <f t="shared" si="0"/>
        <v>0.75</v>
      </c>
      <c r="K16" s="36">
        <f t="shared" si="1"/>
        <v>0.75</v>
      </c>
      <c r="M16">
        <v>7</v>
      </c>
      <c r="N16" s="3"/>
      <c r="O16">
        <v>4</v>
      </c>
      <c r="P16">
        <v>1</v>
      </c>
      <c r="Q16" s="3"/>
      <c r="R16" s="17">
        <f t="shared" si="2"/>
        <v>0.5714285714285714</v>
      </c>
      <c r="S16" s="36">
        <f t="shared" si="3"/>
        <v>0.7142857142857143</v>
      </c>
      <c r="U16" s="3">
        <v>5</v>
      </c>
      <c r="V16" s="3"/>
      <c r="W16" s="3">
        <v>4</v>
      </c>
      <c r="X16" s="3">
        <v>0</v>
      </c>
      <c r="Y16" s="3"/>
      <c r="Z16" s="17">
        <f t="shared" si="4"/>
        <v>0.8</v>
      </c>
      <c r="AA16" s="36">
        <f t="shared" si="5"/>
        <v>0.8</v>
      </c>
      <c r="AC16" s="3">
        <v>6</v>
      </c>
      <c r="AD16" s="3"/>
      <c r="AE16" s="3">
        <v>2</v>
      </c>
      <c r="AF16" s="3">
        <v>1</v>
      </c>
      <c r="AG16" s="3"/>
      <c r="AH16" s="17">
        <f t="shared" si="6"/>
        <v>0.33333333333333331</v>
      </c>
      <c r="AI16" s="36">
        <f t="shared" si="7"/>
        <v>0.5</v>
      </c>
      <c r="AK16" s="3">
        <v>5</v>
      </c>
      <c r="AL16" s="3"/>
      <c r="AM16" s="3">
        <v>4</v>
      </c>
      <c r="AN16" s="3">
        <v>0</v>
      </c>
      <c r="AO16" s="3"/>
      <c r="AP16" s="17">
        <f t="shared" si="8"/>
        <v>0.8</v>
      </c>
      <c r="AQ16" s="60">
        <f t="shared" si="9"/>
        <v>0.8</v>
      </c>
      <c r="AR16" s="46"/>
    </row>
    <row r="17" spans="2:44" x14ac:dyDescent="0.2">
      <c r="C17" s="1" t="s">
        <v>21</v>
      </c>
      <c r="D17" s="46"/>
      <c r="E17">
        <v>2</v>
      </c>
      <c r="F17" s="3"/>
      <c r="G17">
        <v>2</v>
      </c>
      <c r="H17">
        <v>0</v>
      </c>
      <c r="I17" s="3"/>
      <c r="J17" s="17">
        <f t="shared" si="0"/>
        <v>1</v>
      </c>
      <c r="K17" s="36">
        <f t="shared" si="1"/>
        <v>1</v>
      </c>
      <c r="M17">
        <v>8</v>
      </c>
      <c r="N17" s="3"/>
      <c r="O17">
        <v>5</v>
      </c>
      <c r="P17">
        <v>2</v>
      </c>
      <c r="Q17" s="3"/>
      <c r="R17" s="17">
        <f t="shared" si="2"/>
        <v>0.625</v>
      </c>
      <c r="S17" s="36">
        <f t="shared" si="3"/>
        <v>0.875</v>
      </c>
      <c r="U17" s="3">
        <v>3</v>
      </c>
      <c r="V17" s="3"/>
      <c r="W17" s="3">
        <v>0</v>
      </c>
      <c r="X17" s="3">
        <v>1</v>
      </c>
      <c r="Y17" s="3"/>
      <c r="Z17" s="17">
        <f t="shared" si="4"/>
        <v>0</v>
      </c>
      <c r="AA17" s="36">
        <f t="shared" si="5"/>
        <v>0.33333333333333331</v>
      </c>
      <c r="AC17" s="3">
        <v>3</v>
      </c>
      <c r="AD17" s="3"/>
      <c r="AE17" s="3">
        <v>2</v>
      </c>
      <c r="AF17" s="3">
        <v>0</v>
      </c>
      <c r="AG17" s="3"/>
      <c r="AH17" s="17">
        <f t="shared" si="6"/>
        <v>0.66666666666666663</v>
      </c>
      <c r="AI17" s="36">
        <f t="shared" si="7"/>
        <v>0.66666666666666663</v>
      </c>
      <c r="AK17" s="3">
        <v>12</v>
      </c>
      <c r="AL17" s="3"/>
      <c r="AM17" s="3">
        <v>11</v>
      </c>
      <c r="AN17" s="3">
        <v>0</v>
      </c>
      <c r="AO17" s="3"/>
      <c r="AP17" s="17">
        <f t="shared" si="8"/>
        <v>0.91666666666666663</v>
      </c>
      <c r="AQ17" s="60">
        <f t="shared" si="9"/>
        <v>0.91666666666666663</v>
      </c>
      <c r="AR17" s="46"/>
    </row>
    <row r="18" spans="2:44" x14ac:dyDescent="0.2">
      <c r="C18" s="1" t="s">
        <v>20</v>
      </c>
      <c r="D18" s="46"/>
      <c r="E18">
        <v>3</v>
      </c>
      <c r="F18" s="3"/>
      <c r="G18">
        <v>3</v>
      </c>
      <c r="H18">
        <v>0</v>
      </c>
      <c r="I18" s="3"/>
      <c r="J18" s="17">
        <f t="shared" si="0"/>
        <v>1</v>
      </c>
      <c r="K18" s="36">
        <f t="shared" si="1"/>
        <v>1</v>
      </c>
      <c r="M18">
        <v>0</v>
      </c>
      <c r="N18" s="3"/>
      <c r="O18"/>
      <c r="P18"/>
      <c r="Q18" s="3"/>
      <c r="R18" s="17" t="e">
        <f t="shared" si="2"/>
        <v>#N/A</v>
      </c>
      <c r="S18" s="36" t="e">
        <f t="shared" si="3"/>
        <v>#N/A</v>
      </c>
      <c r="U18" s="3">
        <v>2</v>
      </c>
      <c r="V18" s="3"/>
      <c r="W18" s="3">
        <v>2</v>
      </c>
      <c r="X18" s="3">
        <v>0</v>
      </c>
      <c r="Y18" s="3"/>
      <c r="Z18" s="17">
        <f t="shared" si="4"/>
        <v>1</v>
      </c>
      <c r="AA18" s="36">
        <f t="shared" si="5"/>
        <v>1</v>
      </c>
      <c r="AC18" s="3">
        <v>3</v>
      </c>
      <c r="AD18" s="3"/>
      <c r="AE18" s="3">
        <v>3</v>
      </c>
      <c r="AF18" s="3">
        <v>0</v>
      </c>
      <c r="AG18" s="3"/>
      <c r="AH18" s="17">
        <f t="shared" si="6"/>
        <v>1</v>
      </c>
      <c r="AI18" s="36">
        <f t="shared" si="7"/>
        <v>1</v>
      </c>
      <c r="AK18" s="3">
        <v>6</v>
      </c>
      <c r="AL18" s="3"/>
      <c r="AM18" s="3">
        <v>6</v>
      </c>
      <c r="AN18" s="3">
        <v>0</v>
      </c>
      <c r="AO18" s="3"/>
      <c r="AP18" s="17">
        <f t="shared" si="8"/>
        <v>1</v>
      </c>
      <c r="AQ18" s="60">
        <f t="shared" si="9"/>
        <v>1</v>
      </c>
      <c r="AR18" s="46"/>
    </row>
    <row r="19" spans="2:44" x14ac:dyDescent="0.2">
      <c r="C19" s="1" t="s">
        <v>19</v>
      </c>
      <c r="D19" s="46"/>
      <c r="E19">
        <v>0</v>
      </c>
      <c r="F19" s="3"/>
      <c r="G19"/>
      <c r="H19"/>
      <c r="I19" s="3"/>
      <c r="J19" s="17" t="e">
        <f t="shared" si="0"/>
        <v>#N/A</v>
      </c>
      <c r="K19" s="36" t="e">
        <f t="shared" si="1"/>
        <v>#N/A</v>
      </c>
      <c r="M19">
        <v>1</v>
      </c>
      <c r="N19" s="3"/>
      <c r="O19">
        <v>1</v>
      </c>
      <c r="P19">
        <v>0</v>
      </c>
      <c r="Q19" s="3"/>
      <c r="R19" s="17">
        <f t="shared" si="2"/>
        <v>1</v>
      </c>
      <c r="S19" s="36">
        <f t="shared" si="3"/>
        <v>1</v>
      </c>
      <c r="U19" s="3">
        <v>0</v>
      </c>
      <c r="V19" s="3"/>
      <c r="W19" s="3"/>
      <c r="X19" s="3"/>
      <c r="Y19" s="3"/>
      <c r="Z19" s="17" t="e">
        <f t="shared" si="4"/>
        <v>#N/A</v>
      </c>
      <c r="AA19" s="36" t="e">
        <f t="shared" si="5"/>
        <v>#N/A</v>
      </c>
      <c r="AC19" s="3">
        <v>0</v>
      </c>
      <c r="AD19" s="3"/>
      <c r="AE19" s="3"/>
      <c r="AF19" s="3"/>
      <c r="AG19" s="3"/>
      <c r="AH19" s="17" t="e">
        <f t="shared" si="6"/>
        <v>#N/A</v>
      </c>
      <c r="AI19" s="36" t="e">
        <f t="shared" si="7"/>
        <v>#N/A</v>
      </c>
      <c r="AK19" s="3">
        <v>1</v>
      </c>
      <c r="AL19" s="3"/>
      <c r="AM19" s="3">
        <v>1</v>
      </c>
      <c r="AN19" s="3">
        <v>0</v>
      </c>
      <c r="AO19" s="3"/>
      <c r="AP19" s="17">
        <f t="shared" si="8"/>
        <v>1</v>
      </c>
      <c r="AQ19" s="60">
        <f t="shared" si="9"/>
        <v>1</v>
      </c>
      <c r="AR19" s="46"/>
    </row>
    <row r="20" spans="2:44" x14ac:dyDescent="0.2">
      <c r="C20" s="1" t="s">
        <v>18</v>
      </c>
      <c r="D20" s="46"/>
      <c r="E20">
        <v>8</v>
      </c>
      <c r="F20" s="3"/>
      <c r="G20">
        <v>6</v>
      </c>
      <c r="H20">
        <v>0</v>
      </c>
      <c r="I20" s="3"/>
      <c r="J20" s="17">
        <f t="shared" si="0"/>
        <v>0.75</v>
      </c>
      <c r="K20" s="36">
        <f t="shared" si="1"/>
        <v>0.75</v>
      </c>
      <c r="M20">
        <v>7</v>
      </c>
      <c r="N20" s="3"/>
      <c r="O20">
        <v>6</v>
      </c>
      <c r="P20">
        <v>1</v>
      </c>
      <c r="Q20" s="3"/>
      <c r="R20" s="17">
        <f t="shared" si="2"/>
        <v>0.8571428571428571</v>
      </c>
      <c r="S20" s="36">
        <f t="shared" si="3"/>
        <v>1</v>
      </c>
      <c r="U20" s="3">
        <v>5</v>
      </c>
      <c r="V20" s="3"/>
      <c r="W20" s="3">
        <v>5</v>
      </c>
      <c r="X20" s="3">
        <v>0</v>
      </c>
      <c r="Y20" s="3"/>
      <c r="Z20" s="17">
        <f t="shared" si="4"/>
        <v>1</v>
      </c>
      <c r="AA20" s="36">
        <f t="shared" si="5"/>
        <v>1</v>
      </c>
      <c r="AC20" s="3">
        <v>7</v>
      </c>
      <c r="AD20" s="3"/>
      <c r="AE20" s="3">
        <v>4</v>
      </c>
      <c r="AF20" s="3">
        <v>2</v>
      </c>
      <c r="AG20" s="3"/>
      <c r="AH20" s="17">
        <f t="shared" si="6"/>
        <v>0.5714285714285714</v>
      </c>
      <c r="AI20" s="36">
        <f t="shared" si="7"/>
        <v>0.8571428571428571</v>
      </c>
      <c r="AK20" s="3">
        <v>8</v>
      </c>
      <c r="AL20" s="3"/>
      <c r="AM20" s="3">
        <v>4</v>
      </c>
      <c r="AN20" s="3">
        <v>1</v>
      </c>
      <c r="AO20" s="3"/>
      <c r="AP20" s="17">
        <f t="shared" si="8"/>
        <v>0.5</v>
      </c>
      <c r="AQ20" s="60">
        <f t="shared" si="9"/>
        <v>0.625</v>
      </c>
      <c r="AR20" s="46"/>
    </row>
    <row r="21" spans="2:44" x14ac:dyDescent="0.2">
      <c r="C21" s="1" t="s">
        <v>17</v>
      </c>
      <c r="D21" s="46"/>
      <c r="E21">
        <v>29</v>
      </c>
      <c r="F21" s="3"/>
      <c r="G21">
        <v>23</v>
      </c>
      <c r="H21">
        <v>0</v>
      </c>
      <c r="I21" s="3"/>
      <c r="J21" s="17">
        <f t="shared" si="0"/>
        <v>0.7931034482758621</v>
      </c>
      <c r="K21" s="36">
        <f t="shared" si="1"/>
        <v>0.7931034482758621</v>
      </c>
      <c r="M21">
        <v>36</v>
      </c>
      <c r="N21" s="3"/>
      <c r="O21">
        <v>26</v>
      </c>
      <c r="P21">
        <v>3</v>
      </c>
      <c r="Q21" s="3"/>
      <c r="R21" s="17">
        <f t="shared" si="2"/>
        <v>0.72222222222222221</v>
      </c>
      <c r="S21" s="36">
        <f t="shared" si="3"/>
        <v>0.80555555555555558</v>
      </c>
      <c r="U21" s="3">
        <v>26</v>
      </c>
      <c r="V21" s="3"/>
      <c r="W21" s="3">
        <v>22</v>
      </c>
      <c r="X21" s="3">
        <v>1</v>
      </c>
      <c r="Y21" s="3"/>
      <c r="Z21" s="17">
        <f t="shared" si="4"/>
        <v>0.84615384615384615</v>
      </c>
      <c r="AA21" s="36">
        <f t="shared" si="5"/>
        <v>0.88461538461538458</v>
      </c>
      <c r="AC21" s="3">
        <v>42</v>
      </c>
      <c r="AD21" s="3"/>
      <c r="AE21" s="3">
        <v>25</v>
      </c>
      <c r="AF21" s="3">
        <v>2</v>
      </c>
      <c r="AG21" s="3"/>
      <c r="AH21" s="17">
        <f t="shared" si="6"/>
        <v>0.59523809523809523</v>
      </c>
      <c r="AI21" s="36">
        <f t="shared" si="7"/>
        <v>0.6428571428571429</v>
      </c>
      <c r="AK21" s="3">
        <v>38</v>
      </c>
      <c r="AL21" s="3"/>
      <c r="AM21" s="3">
        <v>27</v>
      </c>
      <c r="AN21" s="3">
        <v>2</v>
      </c>
      <c r="AO21" s="3"/>
      <c r="AP21" s="17">
        <f t="shared" si="8"/>
        <v>0.71052631578947367</v>
      </c>
      <c r="AQ21" s="60">
        <f t="shared" si="9"/>
        <v>0.76315789473684215</v>
      </c>
      <c r="AR21" s="46"/>
    </row>
    <row r="22" spans="2:44" x14ac:dyDescent="0.2">
      <c r="C22" s="1" t="s">
        <v>16</v>
      </c>
      <c r="D22" s="46"/>
      <c r="E22">
        <v>26</v>
      </c>
      <c r="F22" s="3"/>
      <c r="G22">
        <v>20</v>
      </c>
      <c r="H22">
        <v>0</v>
      </c>
      <c r="I22" s="3"/>
      <c r="J22" s="17">
        <f t="shared" si="0"/>
        <v>0.76923076923076927</v>
      </c>
      <c r="K22" s="36">
        <f t="shared" si="1"/>
        <v>0.76923076923076927</v>
      </c>
      <c r="M22">
        <v>25</v>
      </c>
      <c r="N22" s="3"/>
      <c r="O22">
        <v>19</v>
      </c>
      <c r="P22">
        <v>2</v>
      </c>
      <c r="Q22" s="3"/>
      <c r="R22" s="17">
        <f t="shared" si="2"/>
        <v>0.76</v>
      </c>
      <c r="S22" s="36">
        <f t="shared" si="3"/>
        <v>0.84</v>
      </c>
      <c r="U22" s="3">
        <v>27</v>
      </c>
      <c r="V22" s="3"/>
      <c r="W22" s="3">
        <v>21</v>
      </c>
      <c r="X22" s="3">
        <v>1</v>
      </c>
      <c r="Y22" s="3"/>
      <c r="Z22" s="17">
        <f t="shared" si="4"/>
        <v>0.77777777777777779</v>
      </c>
      <c r="AA22" s="36">
        <f t="shared" si="5"/>
        <v>0.81481481481481477</v>
      </c>
      <c r="AC22" s="3">
        <v>46</v>
      </c>
      <c r="AD22" s="3"/>
      <c r="AE22" s="3">
        <v>32</v>
      </c>
      <c r="AF22" s="3">
        <v>4</v>
      </c>
      <c r="AG22" s="3"/>
      <c r="AH22" s="17">
        <f t="shared" si="6"/>
        <v>0.69565217391304346</v>
      </c>
      <c r="AI22" s="36">
        <f t="shared" si="7"/>
        <v>0.78260869565217395</v>
      </c>
      <c r="AK22" s="3">
        <v>43</v>
      </c>
      <c r="AL22" s="3"/>
      <c r="AM22" s="3">
        <v>35</v>
      </c>
      <c r="AN22" s="3">
        <v>3</v>
      </c>
      <c r="AO22" s="3"/>
      <c r="AP22" s="17">
        <f t="shared" si="8"/>
        <v>0.81395348837209303</v>
      </c>
      <c r="AQ22" s="60">
        <f t="shared" si="9"/>
        <v>0.88372093023255816</v>
      </c>
      <c r="AR22" s="46"/>
    </row>
    <row r="23" spans="2:44" x14ac:dyDescent="0.2">
      <c r="C23" s="22"/>
      <c r="D23" s="47"/>
      <c r="E23"/>
      <c r="F23" s="3"/>
      <c r="G23"/>
      <c r="H23"/>
      <c r="K23" s="35"/>
      <c r="M23"/>
      <c r="N23" s="3"/>
      <c r="O23"/>
      <c r="P23"/>
      <c r="S23" s="35"/>
      <c r="U23" s="3"/>
      <c r="V23" s="3"/>
      <c r="W23" s="3"/>
      <c r="X23" s="3"/>
      <c r="AA23" s="35"/>
      <c r="AC23" s="3"/>
      <c r="AD23" s="3"/>
      <c r="AE23" s="3"/>
      <c r="AF23" s="3"/>
      <c r="AI23" s="35"/>
      <c r="AK23" s="3"/>
      <c r="AL23" s="3"/>
      <c r="AM23" s="3"/>
      <c r="AN23" s="3"/>
      <c r="AQ23" s="56"/>
      <c r="AR23" s="46"/>
    </row>
    <row r="24" spans="2:44" x14ac:dyDescent="0.2">
      <c r="C24" s="1" t="s">
        <v>15</v>
      </c>
      <c r="D24" s="46"/>
      <c r="E24">
        <v>19</v>
      </c>
      <c r="F24" s="3"/>
      <c r="G24">
        <v>11</v>
      </c>
      <c r="H24">
        <v>3</v>
      </c>
      <c r="I24" s="3"/>
      <c r="J24" s="17">
        <f t="shared" ref="J24:J27" si="10">IF(E24=0,NA(),G24/E24)</f>
        <v>0.57894736842105265</v>
      </c>
      <c r="K24" s="36">
        <f t="shared" ref="K24:K27" si="11">IF(E24=0,NA(),SUM(G24:H24)/E24)</f>
        <v>0.73684210526315785</v>
      </c>
      <c r="M24">
        <v>19</v>
      </c>
      <c r="N24" s="3"/>
      <c r="O24">
        <v>12</v>
      </c>
      <c r="P24">
        <v>2</v>
      </c>
      <c r="Q24" s="3"/>
      <c r="R24" s="17">
        <f t="shared" ref="R24:R27" si="12">IF(M24=0,NA(),O24/M24)</f>
        <v>0.63157894736842102</v>
      </c>
      <c r="S24" s="36">
        <f t="shared" ref="S24:S27" si="13">IF(M24=0,NA(),SUM(O24:P24)/M24)</f>
        <v>0.73684210526315785</v>
      </c>
      <c r="U24" s="3">
        <v>29</v>
      </c>
      <c r="V24" s="3"/>
      <c r="W24" s="3">
        <v>18</v>
      </c>
      <c r="X24" s="3">
        <v>2</v>
      </c>
      <c r="Y24" s="3"/>
      <c r="Z24" s="17">
        <f t="shared" ref="Z24:Z27" si="14">IF(U24=0,NA(),W24/U24)</f>
        <v>0.62068965517241381</v>
      </c>
      <c r="AA24" s="36">
        <f t="shared" ref="AA24:AA27" si="15">IF(U24=0,NA(),SUM(W24:X24)/U24)</f>
        <v>0.68965517241379315</v>
      </c>
      <c r="AC24" s="3">
        <v>29</v>
      </c>
      <c r="AD24" s="3"/>
      <c r="AE24" s="3">
        <v>19</v>
      </c>
      <c r="AF24" s="3">
        <v>4</v>
      </c>
      <c r="AG24" s="3"/>
      <c r="AH24" s="17">
        <f t="shared" ref="AH24:AH27" si="16">IF(AC24=0,NA(),AE24/AC24)</f>
        <v>0.65517241379310343</v>
      </c>
      <c r="AI24" s="36">
        <f t="shared" ref="AI24:AI27" si="17">IF(AC24=0,NA(),SUM(AE24:AF24)/AC24)</f>
        <v>0.7931034482758621</v>
      </c>
      <c r="AK24" s="3">
        <v>31</v>
      </c>
      <c r="AL24" s="3"/>
      <c r="AM24" s="3">
        <v>19</v>
      </c>
      <c r="AN24" s="3">
        <v>5</v>
      </c>
      <c r="AO24" s="3"/>
      <c r="AP24" s="17">
        <f t="shared" ref="AP24:AP27" si="18">IF(AK24=0,NA(),AM24/AK24)</f>
        <v>0.61290322580645162</v>
      </c>
      <c r="AQ24" s="60">
        <f t="shared" ref="AQ24:AQ27" si="19">IF(AK24=0,NA(),SUM(AM24:AN24)/AK24)</f>
        <v>0.77419354838709675</v>
      </c>
      <c r="AR24" s="46"/>
    </row>
    <row r="25" spans="2:44" x14ac:dyDescent="0.2">
      <c r="C25" s="1" t="s">
        <v>14</v>
      </c>
      <c r="D25" s="46"/>
      <c r="E25">
        <v>3</v>
      </c>
      <c r="F25" s="3"/>
      <c r="G25">
        <v>3</v>
      </c>
      <c r="H25">
        <v>0</v>
      </c>
      <c r="I25" s="3"/>
      <c r="J25" s="17">
        <f t="shared" si="10"/>
        <v>1</v>
      </c>
      <c r="K25" s="36">
        <f t="shared" si="11"/>
        <v>1</v>
      </c>
      <c r="M25">
        <v>3</v>
      </c>
      <c r="N25" s="3"/>
      <c r="O25">
        <v>2</v>
      </c>
      <c r="P25">
        <v>0</v>
      </c>
      <c r="Q25" s="3"/>
      <c r="R25" s="17">
        <f t="shared" si="12"/>
        <v>0.66666666666666663</v>
      </c>
      <c r="S25" s="36">
        <f t="shared" si="13"/>
        <v>0.66666666666666663</v>
      </c>
      <c r="U25" s="3">
        <v>2</v>
      </c>
      <c r="V25" s="3"/>
      <c r="W25" s="3">
        <v>1</v>
      </c>
      <c r="X25" s="3">
        <v>1</v>
      </c>
      <c r="Y25" s="3"/>
      <c r="Z25" s="17">
        <f t="shared" si="14"/>
        <v>0.5</v>
      </c>
      <c r="AA25" s="36">
        <f t="shared" si="15"/>
        <v>1</v>
      </c>
      <c r="AC25" s="3">
        <v>2</v>
      </c>
      <c r="AD25" s="3"/>
      <c r="AE25" s="3">
        <v>2</v>
      </c>
      <c r="AF25" s="3">
        <v>0</v>
      </c>
      <c r="AG25" s="3"/>
      <c r="AH25" s="17">
        <f t="shared" si="16"/>
        <v>1</v>
      </c>
      <c r="AI25" s="36">
        <f t="shared" si="17"/>
        <v>1</v>
      </c>
      <c r="AK25" s="3">
        <v>6</v>
      </c>
      <c r="AL25" s="3"/>
      <c r="AM25" s="3">
        <v>4</v>
      </c>
      <c r="AN25" s="3">
        <v>1</v>
      </c>
      <c r="AO25" s="3"/>
      <c r="AP25" s="17">
        <f t="shared" si="18"/>
        <v>0.66666666666666663</v>
      </c>
      <c r="AQ25" s="60">
        <f t="shared" si="19"/>
        <v>0.83333333333333337</v>
      </c>
      <c r="AR25" s="46"/>
    </row>
    <row r="26" spans="2:44" x14ac:dyDescent="0.2">
      <c r="C26" s="1" t="s">
        <v>13</v>
      </c>
      <c r="D26" s="46"/>
      <c r="E26">
        <v>1</v>
      </c>
      <c r="F26" s="3"/>
      <c r="G26">
        <v>1</v>
      </c>
      <c r="H26">
        <v>0</v>
      </c>
      <c r="I26" s="3"/>
      <c r="J26" s="17">
        <f t="shared" si="10"/>
        <v>1</v>
      </c>
      <c r="K26" s="36">
        <f t="shared" si="11"/>
        <v>1</v>
      </c>
      <c r="M26">
        <v>5</v>
      </c>
      <c r="N26" s="3"/>
      <c r="O26">
        <v>4</v>
      </c>
      <c r="P26">
        <v>0</v>
      </c>
      <c r="Q26" s="3"/>
      <c r="R26" s="17">
        <f t="shared" si="12"/>
        <v>0.8</v>
      </c>
      <c r="S26" s="36">
        <f t="shared" si="13"/>
        <v>0.8</v>
      </c>
      <c r="U26" s="3">
        <v>2</v>
      </c>
      <c r="V26" s="3"/>
      <c r="W26" s="3">
        <v>1</v>
      </c>
      <c r="X26" s="3">
        <v>1</v>
      </c>
      <c r="Y26" s="3"/>
      <c r="Z26" s="17">
        <f t="shared" si="14"/>
        <v>0.5</v>
      </c>
      <c r="AA26" s="36">
        <f t="shared" si="15"/>
        <v>1</v>
      </c>
      <c r="AC26" s="3">
        <v>5</v>
      </c>
      <c r="AD26" s="3"/>
      <c r="AE26" s="3">
        <v>3</v>
      </c>
      <c r="AF26" s="3">
        <v>1</v>
      </c>
      <c r="AG26" s="3"/>
      <c r="AH26" s="17">
        <f t="shared" si="16"/>
        <v>0.6</v>
      </c>
      <c r="AI26" s="36">
        <f t="shared" si="17"/>
        <v>0.8</v>
      </c>
      <c r="AK26" s="3">
        <v>5</v>
      </c>
      <c r="AL26" s="3"/>
      <c r="AM26" s="3">
        <v>3</v>
      </c>
      <c r="AN26" s="3">
        <v>0</v>
      </c>
      <c r="AO26" s="3"/>
      <c r="AP26" s="17">
        <f t="shared" si="18"/>
        <v>0.6</v>
      </c>
      <c r="AQ26" s="60">
        <f t="shared" si="19"/>
        <v>0.6</v>
      </c>
      <c r="AR26" s="46"/>
    </row>
    <row r="27" spans="2:44" x14ac:dyDescent="0.2">
      <c r="C27" s="1" t="s">
        <v>12</v>
      </c>
      <c r="D27" s="46"/>
      <c r="E27">
        <v>2</v>
      </c>
      <c r="F27" s="3"/>
      <c r="G27">
        <v>1</v>
      </c>
      <c r="H27">
        <v>0</v>
      </c>
      <c r="I27" s="3"/>
      <c r="J27" s="17">
        <f t="shared" si="10"/>
        <v>0.5</v>
      </c>
      <c r="K27" s="36">
        <f t="shared" si="11"/>
        <v>0.5</v>
      </c>
      <c r="M27">
        <v>0</v>
      </c>
      <c r="N27" s="3"/>
      <c r="O27"/>
      <c r="P27"/>
      <c r="Q27" s="3"/>
      <c r="R27" s="17" t="e">
        <f t="shared" si="12"/>
        <v>#N/A</v>
      </c>
      <c r="S27" s="36" t="e">
        <f t="shared" si="13"/>
        <v>#N/A</v>
      </c>
      <c r="U27" s="3">
        <v>1</v>
      </c>
      <c r="V27" s="3"/>
      <c r="W27" s="3">
        <v>0</v>
      </c>
      <c r="X27" s="3">
        <v>1</v>
      </c>
      <c r="Y27" s="3"/>
      <c r="Z27" s="17">
        <f t="shared" si="14"/>
        <v>0</v>
      </c>
      <c r="AA27" s="36">
        <f t="shared" si="15"/>
        <v>1</v>
      </c>
      <c r="AC27" s="3">
        <v>4</v>
      </c>
      <c r="AD27" s="3"/>
      <c r="AE27" s="3">
        <v>3</v>
      </c>
      <c r="AF27" s="3">
        <v>0</v>
      </c>
      <c r="AG27" s="3"/>
      <c r="AH27" s="17">
        <f t="shared" si="16"/>
        <v>0.75</v>
      </c>
      <c r="AI27" s="36">
        <f t="shared" si="17"/>
        <v>0.75</v>
      </c>
      <c r="AK27" s="3">
        <v>5</v>
      </c>
      <c r="AL27" s="3"/>
      <c r="AM27" s="3">
        <v>3</v>
      </c>
      <c r="AN27" s="3">
        <v>0</v>
      </c>
      <c r="AO27" s="3"/>
      <c r="AP27" s="17">
        <f t="shared" si="18"/>
        <v>0.6</v>
      </c>
      <c r="AQ27" s="60">
        <f t="shared" si="19"/>
        <v>0.6</v>
      </c>
      <c r="AR27" s="46"/>
    </row>
    <row r="28" spans="2:44" x14ac:dyDescent="0.2">
      <c r="C28" s="22"/>
      <c r="D28" s="47"/>
      <c r="E28"/>
      <c r="F28" s="3"/>
      <c r="G28"/>
      <c r="H28"/>
      <c r="K28" s="35"/>
      <c r="M28"/>
      <c r="N28" s="3"/>
      <c r="O28"/>
      <c r="P28"/>
      <c r="S28" s="35"/>
      <c r="U28" s="3"/>
      <c r="V28" s="3"/>
      <c r="W28" s="3"/>
      <c r="X28" s="3"/>
      <c r="AA28" s="35"/>
      <c r="AC28" s="3"/>
      <c r="AD28" s="3"/>
      <c r="AE28" s="3"/>
      <c r="AF28" s="3"/>
      <c r="AI28" s="35"/>
      <c r="AK28" s="3"/>
      <c r="AL28" s="3"/>
      <c r="AM28" s="3"/>
      <c r="AN28" s="3"/>
      <c r="AQ28" s="56"/>
      <c r="AR28" s="46"/>
    </row>
    <row r="29" spans="2:44" x14ac:dyDescent="0.2">
      <c r="C29" s="1" t="s">
        <v>34</v>
      </c>
      <c r="D29" s="46"/>
      <c r="E29">
        <v>1</v>
      </c>
      <c r="F29" s="3"/>
      <c r="G29">
        <v>0</v>
      </c>
      <c r="H29">
        <v>1</v>
      </c>
      <c r="I29" s="3"/>
      <c r="J29" s="17">
        <f>IF(E29=0,NA(),G29/E29)</f>
        <v>0</v>
      </c>
      <c r="K29" s="36">
        <f>IF(E29=0,NA(),SUM(G29:H29)/E29)</f>
        <v>1</v>
      </c>
      <c r="M29">
        <v>3</v>
      </c>
      <c r="N29" s="3"/>
      <c r="O29">
        <v>1</v>
      </c>
      <c r="P29">
        <v>1</v>
      </c>
      <c r="Q29" s="3"/>
      <c r="R29" s="17">
        <f>IF(M29=0,NA(),O29/M29)</f>
        <v>0.33333333333333331</v>
      </c>
      <c r="S29" s="36">
        <f>IF(M29=0,NA(),SUM(O29:P29)/M29)</f>
        <v>0.66666666666666663</v>
      </c>
      <c r="U29" s="3">
        <v>1</v>
      </c>
      <c r="V29" s="3"/>
      <c r="W29" s="3">
        <v>0</v>
      </c>
      <c r="X29" s="3">
        <v>1</v>
      </c>
      <c r="Y29" s="3"/>
      <c r="Z29" s="17">
        <f>IF(U29=0,NA(),W29/U29)</f>
        <v>0</v>
      </c>
      <c r="AA29" s="36">
        <f>IF(U29=0,NA(),SUM(W29:X29)/U29)</f>
        <v>1</v>
      </c>
      <c r="AC29" s="3">
        <v>0</v>
      </c>
      <c r="AD29" s="3"/>
      <c r="AE29" s="3"/>
      <c r="AF29" s="3"/>
      <c r="AG29" s="3"/>
      <c r="AH29" s="17" t="e">
        <f>IF(AC29=0,NA(),AE29/AC29)</f>
        <v>#N/A</v>
      </c>
      <c r="AI29" s="36" t="e">
        <f>IF(AC29=0,NA(),SUM(AE29:AF29)/AC29)</f>
        <v>#N/A</v>
      </c>
      <c r="AK29" s="3">
        <v>0</v>
      </c>
      <c r="AL29" s="3"/>
      <c r="AM29" s="3"/>
      <c r="AN29" s="3"/>
      <c r="AO29" s="3"/>
      <c r="AP29" s="17" t="e">
        <f>IF(AK29=0,NA(),AM29/AK29)</f>
        <v>#N/A</v>
      </c>
      <c r="AQ29" s="60" t="e">
        <f>IF(AK29=0,NA(),SUM(AM29:AN29)/AK29)</f>
        <v>#N/A</v>
      </c>
      <c r="AR29" s="46"/>
    </row>
    <row r="30" spans="2:44" ht="13.5" thickBot="1" x14ac:dyDescent="0.25">
      <c r="C30" s="23"/>
      <c r="D30" s="48"/>
      <c r="E30" s="5"/>
      <c r="F30" s="5"/>
      <c r="G30" s="6"/>
      <c r="H30" s="6"/>
      <c r="I30" s="6"/>
      <c r="J30" s="5"/>
      <c r="K30" s="37"/>
      <c r="L30" s="2"/>
      <c r="M30" s="5"/>
      <c r="N30" s="5"/>
      <c r="O30" s="6"/>
      <c r="P30" s="6"/>
      <c r="Q30" s="6"/>
      <c r="R30" s="5"/>
      <c r="S30" s="37"/>
      <c r="T30" s="2"/>
      <c r="U30" s="5"/>
      <c r="V30" s="5"/>
      <c r="W30" s="6"/>
      <c r="X30" s="6"/>
      <c r="Y30" s="6"/>
      <c r="Z30" s="5"/>
      <c r="AA30" s="37"/>
      <c r="AB30" s="2"/>
      <c r="AC30" s="5"/>
      <c r="AD30" s="5"/>
      <c r="AE30" s="6"/>
      <c r="AF30" s="6"/>
      <c r="AG30" s="6"/>
      <c r="AH30" s="5"/>
      <c r="AI30" s="37"/>
      <c r="AJ30" s="2"/>
      <c r="AK30" s="5"/>
      <c r="AL30" s="5"/>
      <c r="AM30" s="6"/>
      <c r="AN30" s="6"/>
      <c r="AO30" s="6"/>
      <c r="AP30" s="5"/>
      <c r="AQ30" s="54"/>
      <c r="AR30" s="43"/>
    </row>
    <row r="31" spans="2:44" ht="13.5" thickTop="1" x14ac:dyDescent="0.2">
      <c r="B31" s="30" t="s">
        <v>0</v>
      </c>
      <c r="C31" s="25"/>
      <c r="D31" s="49"/>
      <c r="E31" s="26">
        <f>SUM(E7:E30)</f>
        <v>201</v>
      </c>
      <c r="F31" s="26"/>
      <c r="G31" s="26">
        <f>SUM(G7:G30)</f>
        <v>153</v>
      </c>
      <c r="H31" s="26">
        <f>SUM(H7:H30)</f>
        <v>9</v>
      </c>
      <c r="I31" s="26"/>
      <c r="J31" s="27">
        <f>G31/E31</f>
        <v>0.76119402985074625</v>
      </c>
      <c r="K31" s="38">
        <f>(G31+H31)/E31</f>
        <v>0.80597014925373134</v>
      </c>
      <c r="L31" s="25"/>
      <c r="M31" s="26">
        <f>SUM(M7:M30)</f>
        <v>204</v>
      </c>
      <c r="N31" s="26"/>
      <c r="O31" s="26">
        <f>SUM(O7:O30)</f>
        <v>145</v>
      </c>
      <c r="P31" s="26">
        <f>SUM(P7:P30)</f>
        <v>19</v>
      </c>
      <c r="Q31" s="26"/>
      <c r="R31" s="27">
        <f>O31/M31</f>
        <v>0.71078431372549022</v>
      </c>
      <c r="S31" s="38">
        <f>(O31+P31)/M31</f>
        <v>0.80392156862745101</v>
      </c>
      <c r="T31" s="25"/>
      <c r="U31" s="26">
        <f>SUM(U7:U30)</f>
        <v>186</v>
      </c>
      <c r="V31" s="26"/>
      <c r="W31" s="26">
        <f>SUM(W7:W30)</f>
        <v>131</v>
      </c>
      <c r="X31" s="26">
        <f>SUM(X7:X30)</f>
        <v>14</v>
      </c>
      <c r="Y31" s="26"/>
      <c r="Z31" s="27">
        <f>W31/U31</f>
        <v>0.70430107526881724</v>
      </c>
      <c r="AA31" s="38">
        <f>(W31+X31)/U31</f>
        <v>0.77956989247311825</v>
      </c>
      <c r="AB31" s="25"/>
      <c r="AC31" s="26">
        <f>SUM(AC7:AC30)</f>
        <v>277</v>
      </c>
      <c r="AD31" s="26"/>
      <c r="AE31" s="26">
        <f>SUM(AE7:AE30)</f>
        <v>193</v>
      </c>
      <c r="AF31" s="26">
        <f>SUM(AF7:AF30)</f>
        <v>25</v>
      </c>
      <c r="AG31" s="26"/>
      <c r="AH31" s="27">
        <f>AE31/AC31</f>
        <v>0.69675090252707583</v>
      </c>
      <c r="AI31" s="38">
        <f>(AE31+AF31)/AC31</f>
        <v>0.78700361010830322</v>
      </c>
      <c r="AJ31" s="25"/>
      <c r="AK31" s="26">
        <f>SUM(AK7:AK30)</f>
        <v>289</v>
      </c>
      <c r="AL31" s="26"/>
      <c r="AM31" s="26">
        <f>SUM(AM7:AM30)</f>
        <v>215</v>
      </c>
      <c r="AN31" s="26">
        <f>SUM(AN7:AN30)</f>
        <v>16</v>
      </c>
      <c r="AO31" s="26"/>
      <c r="AP31" s="27">
        <f>AM31/AK31</f>
        <v>0.74394463667820065</v>
      </c>
      <c r="AQ31" s="27">
        <f>(AM31+AN31)/AK31</f>
        <v>0.79930795847750868</v>
      </c>
      <c r="AR31" s="46"/>
    </row>
    <row r="32" spans="2:44" x14ac:dyDescent="0.2">
      <c r="C32" s="23"/>
      <c r="D32" s="48"/>
      <c r="E32" s="3"/>
      <c r="F32" s="3"/>
      <c r="G32" s="3"/>
      <c r="H32" s="3"/>
      <c r="I32" s="3"/>
      <c r="J32" s="3"/>
      <c r="K32" s="39"/>
      <c r="M32" s="3"/>
      <c r="N32" s="3"/>
      <c r="O32" s="3"/>
      <c r="P32" s="3"/>
      <c r="Q32" s="3"/>
      <c r="R32" s="3"/>
      <c r="S32" s="39"/>
      <c r="U32" s="3"/>
      <c r="V32" s="3"/>
      <c r="W32" s="3"/>
      <c r="X32" s="3"/>
      <c r="Y32" s="3"/>
      <c r="Z32" s="3"/>
      <c r="AA32" s="39"/>
      <c r="AC32" s="3"/>
      <c r="AD32" s="3"/>
      <c r="AE32" s="3"/>
      <c r="AF32" s="3"/>
      <c r="AG32" s="3"/>
      <c r="AH32" s="3"/>
      <c r="AI32" s="39"/>
      <c r="AK32" s="3"/>
      <c r="AL32" s="3"/>
      <c r="AM32" s="3"/>
      <c r="AN32" s="3"/>
      <c r="AO32" s="3"/>
      <c r="AP32" s="3"/>
      <c r="AQ32" s="61"/>
      <c r="AR32" s="46"/>
    </row>
    <row r="33" spans="1:44" x14ac:dyDescent="0.2">
      <c r="A33" s="11"/>
      <c r="B33" s="4" t="s">
        <v>10</v>
      </c>
      <c r="C33" s="1"/>
      <c r="D33" s="46"/>
      <c r="K33" s="35"/>
      <c r="S33" s="35"/>
      <c r="AA33" s="35"/>
      <c r="AI33" s="35"/>
      <c r="AQ33" s="56"/>
      <c r="AR33" s="46"/>
    </row>
    <row r="34" spans="1:44" x14ac:dyDescent="0.2">
      <c r="C34" s="35" t="s">
        <v>9</v>
      </c>
      <c r="D34" s="46"/>
      <c r="E34">
        <v>61</v>
      </c>
      <c r="F34" s="3"/>
      <c r="G34">
        <v>50</v>
      </c>
      <c r="H34">
        <v>4</v>
      </c>
      <c r="J34" s="17">
        <f t="shared" ref="J34:J35" si="20">IF(E34=0,NA(),G34/E34)</f>
        <v>0.81967213114754101</v>
      </c>
      <c r="K34" s="36">
        <f t="shared" ref="K34:K35" si="21">IF(E34=0,NA(),SUM(G34:H34)/E34)</f>
        <v>0.88524590163934425</v>
      </c>
      <c r="M34">
        <v>60</v>
      </c>
      <c r="N34" s="3"/>
      <c r="O34">
        <v>44</v>
      </c>
      <c r="P34">
        <v>4</v>
      </c>
      <c r="R34" s="17">
        <f t="shared" ref="R34:R35" si="22">IF(M34=0,NA(),O34/M34)</f>
        <v>0.73333333333333328</v>
      </c>
      <c r="S34" s="36">
        <f t="shared" ref="S34:S35" si="23">IF(M34=0,NA(),SUM(O34:P34)/M34)</f>
        <v>0.8</v>
      </c>
      <c r="U34" s="3">
        <v>66</v>
      </c>
      <c r="V34" s="3"/>
      <c r="W34" s="3">
        <v>53</v>
      </c>
      <c r="X34" s="3">
        <v>2</v>
      </c>
      <c r="Z34" s="17">
        <f t="shared" ref="Z34:Z35" si="24">IF(U34=0,NA(),W34/U34)</f>
        <v>0.80303030303030298</v>
      </c>
      <c r="AA34" s="36">
        <f t="shared" ref="AA34:AA35" si="25">IF(U34=0,NA(),SUM(W34:X34)/U34)</f>
        <v>0.83333333333333337</v>
      </c>
      <c r="AC34" s="3">
        <v>62</v>
      </c>
      <c r="AD34" s="3"/>
      <c r="AE34" s="3">
        <v>50</v>
      </c>
      <c r="AF34" s="3">
        <v>3</v>
      </c>
      <c r="AH34" s="17">
        <f t="shared" ref="AH34:AH35" si="26">IF(AC34=0,NA(),AE34/AC34)</f>
        <v>0.80645161290322576</v>
      </c>
      <c r="AI34" s="36">
        <f t="shared" ref="AI34:AI35" si="27">IF(AC34=0,NA(),SUM(AE34:AF34)/AC34)</f>
        <v>0.85483870967741937</v>
      </c>
      <c r="AK34" s="3">
        <v>81</v>
      </c>
      <c r="AL34" s="3"/>
      <c r="AM34" s="3">
        <v>67</v>
      </c>
      <c r="AN34" s="3">
        <v>4</v>
      </c>
      <c r="AP34" s="17">
        <f t="shared" ref="AP34:AP35" si="28">IF(AK34=0,NA(),AM34/AK34)</f>
        <v>0.8271604938271605</v>
      </c>
      <c r="AQ34" s="60">
        <f t="shared" ref="AQ34:AQ35" si="29">IF(AK34=0,NA(),SUM(AM34:AN34)/AK34)</f>
        <v>0.87654320987654322</v>
      </c>
      <c r="AR34" s="46"/>
    </row>
    <row r="35" spans="1:44" x14ac:dyDescent="0.2">
      <c r="C35" s="35" t="s">
        <v>8</v>
      </c>
      <c r="D35" s="46"/>
      <c r="E35">
        <v>17</v>
      </c>
      <c r="F35" s="3"/>
      <c r="G35">
        <v>11</v>
      </c>
      <c r="H35">
        <v>3</v>
      </c>
      <c r="I35" s="2"/>
      <c r="J35" s="17">
        <f t="shared" si="20"/>
        <v>0.6470588235294118</v>
      </c>
      <c r="K35" s="36">
        <f t="shared" si="21"/>
        <v>0.82352941176470584</v>
      </c>
      <c r="M35">
        <v>26</v>
      </c>
      <c r="N35" s="3"/>
      <c r="O35">
        <v>25</v>
      </c>
      <c r="P35">
        <v>0</v>
      </c>
      <c r="Q35" s="2"/>
      <c r="R35" s="17">
        <f t="shared" si="22"/>
        <v>0.96153846153846156</v>
      </c>
      <c r="S35" s="36">
        <f t="shared" si="23"/>
        <v>0.96153846153846156</v>
      </c>
      <c r="U35" s="3">
        <v>18</v>
      </c>
      <c r="V35" s="3"/>
      <c r="W35" s="3">
        <v>15</v>
      </c>
      <c r="X35" s="3">
        <v>0</v>
      </c>
      <c r="Y35" s="2"/>
      <c r="Z35" s="17">
        <f t="shared" si="24"/>
        <v>0.83333333333333337</v>
      </c>
      <c r="AA35" s="36">
        <f t="shared" si="25"/>
        <v>0.83333333333333337</v>
      </c>
      <c r="AC35" s="3">
        <v>25</v>
      </c>
      <c r="AD35" s="3"/>
      <c r="AE35" s="3">
        <v>19</v>
      </c>
      <c r="AF35" s="3">
        <v>2</v>
      </c>
      <c r="AG35" s="2"/>
      <c r="AH35" s="17">
        <f t="shared" si="26"/>
        <v>0.76</v>
      </c>
      <c r="AI35" s="36">
        <f t="shared" si="27"/>
        <v>0.84</v>
      </c>
      <c r="AK35" s="3">
        <v>20</v>
      </c>
      <c r="AL35" s="3"/>
      <c r="AM35" s="3">
        <v>18</v>
      </c>
      <c r="AN35" s="3">
        <v>1</v>
      </c>
      <c r="AO35" s="2"/>
      <c r="AP35" s="17">
        <f t="shared" si="28"/>
        <v>0.9</v>
      </c>
      <c r="AQ35" s="60">
        <f t="shared" si="29"/>
        <v>0.95</v>
      </c>
      <c r="AR35" s="46"/>
    </row>
    <row r="36" spans="1:44" ht="13.5" thickBot="1" x14ac:dyDescent="0.25">
      <c r="C36" s="52"/>
      <c r="D36" s="47"/>
      <c r="E36" s="3"/>
      <c r="F36" s="3"/>
      <c r="G36" s="2"/>
      <c r="H36" s="2"/>
      <c r="I36" s="2"/>
      <c r="J36" s="2"/>
      <c r="K36" s="33"/>
      <c r="M36" s="3"/>
      <c r="N36" s="3"/>
      <c r="O36" s="2"/>
      <c r="P36" s="2"/>
      <c r="Q36" s="2"/>
      <c r="R36" s="2"/>
      <c r="S36" s="33"/>
      <c r="U36" s="3"/>
      <c r="V36" s="3"/>
      <c r="W36" s="2"/>
      <c r="X36" s="2"/>
      <c r="Y36" s="2"/>
      <c r="Z36" s="2"/>
      <c r="AA36" s="33"/>
      <c r="AC36" s="3"/>
      <c r="AD36" s="3"/>
      <c r="AE36" s="2"/>
      <c r="AF36" s="2"/>
      <c r="AG36" s="2"/>
      <c r="AH36" s="2"/>
      <c r="AI36" s="33"/>
      <c r="AK36" s="3"/>
      <c r="AL36" s="3"/>
      <c r="AM36" s="2"/>
      <c r="AN36" s="2"/>
      <c r="AO36" s="2"/>
      <c r="AP36" s="2"/>
      <c r="AQ36" s="55"/>
      <c r="AR36" s="46"/>
    </row>
    <row r="37" spans="1:44" ht="13.5" thickTop="1" x14ac:dyDescent="0.2">
      <c r="B37" s="30" t="s">
        <v>0</v>
      </c>
      <c r="C37" s="53"/>
      <c r="D37" s="49"/>
      <c r="E37" s="25">
        <f>SUM(E33:E36)</f>
        <v>78</v>
      </c>
      <c r="F37" s="25"/>
      <c r="G37" s="25">
        <f>SUM(G33:G36)</f>
        <v>61</v>
      </c>
      <c r="H37" s="25">
        <f>SUM(H33:H36)</f>
        <v>7</v>
      </c>
      <c r="I37" s="28"/>
      <c r="J37" s="27">
        <f>G37/E37</f>
        <v>0.78205128205128205</v>
      </c>
      <c r="K37" s="38">
        <f>(G37+H37)/E37</f>
        <v>0.87179487179487181</v>
      </c>
      <c r="L37" s="25"/>
      <c r="M37" s="25">
        <f>SUM(M33:M36)</f>
        <v>86</v>
      </c>
      <c r="N37" s="25"/>
      <c r="O37" s="25">
        <f>SUM(O33:O36)</f>
        <v>69</v>
      </c>
      <c r="P37" s="25">
        <f>SUM(P33:P36)</f>
        <v>4</v>
      </c>
      <c r="Q37" s="28"/>
      <c r="R37" s="27">
        <f>O37/M37</f>
        <v>0.80232558139534882</v>
      </c>
      <c r="S37" s="38">
        <f>(O37+P37)/M37</f>
        <v>0.84883720930232553</v>
      </c>
      <c r="T37" s="25"/>
      <c r="U37" s="25">
        <f>SUM(U33:U36)</f>
        <v>84</v>
      </c>
      <c r="V37" s="25"/>
      <c r="W37" s="25">
        <f>SUM(W33:W36)</f>
        <v>68</v>
      </c>
      <c r="X37" s="25">
        <f>SUM(X33:X36)</f>
        <v>2</v>
      </c>
      <c r="Y37" s="28"/>
      <c r="Z37" s="27">
        <f>W37/U37</f>
        <v>0.80952380952380953</v>
      </c>
      <c r="AA37" s="38">
        <f>(W37+X37)/U37</f>
        <v>0.83333333333333337</v>
      </c>
      <c r="AB37" s="25"/>
      <c r="AC37" s="25">
        <f>SUM(AC33:AC36)</f>
        <v>87</v>
      </c>
      <c r="AD37" s="25"/>
      <c r="AE37" s="25">
        <f>SUM(AE33:AE36)</f>
        <v>69</v>
      </c>
      <c r="AF37" s="25">
        <f>SUM(AF33:AF36)</f>
        <v>5</v>
      </c>
      <c r="AG37" s="28"/>
      <c r="AH37" s="27">
        <f>AE37/AC37</f>
        <v>0.7931034482758621</v>
      </c>
      <c r="AI37" s="38">
        <f>(AE37+AF37)/AC37</f>
        <v>0.85057471264367812</v>
      </c>
      <c r="AJ37" s="25"/>
      <c r="AK37" s="25">
        <f>SUM(AK33:AK36)</f>
        <v>101</v>
      </c>
      <c r="AL37" s="25"/>
      <c r="AM37" s="25">
        <f>SUM(AM33:AM36)</f>
        <v>85</v>
      </c>
      <c r="AN37" s="25">
        <f>SUM(AN33:AN36)</f>
        <v>5</v>
      </c>
      <c r="AO37" s="28"/>
      <c r="AP37" s="27">
        <f>AM37/AK37</f>
        <v>0.84158415841584155</v>
      </c>
      <c r="AQ37" s="27">
        <f>(AM37+AN37)/AK37</f>
        <v>0.8910891089108911</v>
      </c>
      <c r="AR37" s="46"/>
    </row>
    <row r="38" spans="1:44" x14ac:dyDescent="0.2">
      <c r="C38" s="22"/>
      <c r="D38" s="47"/>
      <c r="E38" s="3"/>
      <c r="F38" s="3"/>
      <c r="G38" s="2"/>
      <c r="H38" s="2"/>
      <c r="I38" s="2"/>
      <c r="J38" s="2"/>
      <c r="K38" s="33"/>
      <c r="M38" s="3"/>
      <c r="N38" s="3"/>
      <c r="O38" s="2"/>
      <c r="P38" s="2"/>
      <c r="Q38" s="2"/>
      <c r="R38" s="2"/>
      <c r="S38" s="33"/>
      <c r="U38" s="3"/>
      <c r="V38" s="3"/>
      <c r="W38" s="2"/>
      <c r="X38" s="2"/>
      <c r="Y38" s="2"/>
      <c r="Z38" s="2"/>
      <c r="AA38" s="33"/>
      <c r="AC38" s="3"/>
      <c r="AD38" s="3"/>
      <c r="AE38" s="2"/>
      <c r="AF38" s="2"/>
      <c r="AG38" s="2"/>
      <c r="AH38" s="2"/>
      <c r="AI38" s="33"/>
      <c r="AK38" s="3"/>
      <c r="AL38" s="3"/>
      <c r="AM38" s="2"/>
      <c r="AN38" s="2"/>
      <c r="AO38" s="2"/>
      <c r="AP38" s="2"/>
      <c r="AQ38" s="55"/>
      <c r="AR38" s="46"/>
    </row>
    <row r="39" spans="1:44" x14ac:dyDescent="0.2">
      <c r="A39" s="11"/>
      <c r="B39" s="4" t="s">
        <v>7</v>
      </c>
      <c r="C39" s="1"/>
      <c r="D39" s="46"/>
      <c r="G39" s="2"/>
      <c r="H39" s="2"/>
      <c r="I39" s="2"/>
      <c r="J39" s="2"/>
      <c r="K39" s="33"/>
      <c r="O39" s="2"/>
      <c r="P39" s="2"/>
      <c r="Q39" s="2"/>
      <c r="R39" s="2"/>
      <c r="S39" s="33"/>
      <c r="W39" s="2"/>
      <c r="X39" s="2"/>
      <c r="Y39" s="2"/>
      <c r="Z39" s="2"/>
      <c r="AA39" s="33"/>
      <c r="AE39" s="2"/>
      <c r="AF39" s="2"/>
      <c r="AG39" s="2"/>
      <c r="AH39" s="2"/>
      <c r="AI39" s="33"/>
      <c r="AM39" s="2"/>
      <c r="AN39" s="2"/>
      <c r="AO39" s="2"/>
      <c r="AP39" s="2"/>
      <c r="AQ39" s="55"/>
      <c r="AR39" s="46"/>
    </row>
    <row r="40" spans="1:44" x14ac:dyDescent="0.2">
      <c r="C40" s="1" t="s">
        <v>6</v>
      </c>
      <c r="D40" s="46"/>
      <c r="E40">
        <v>15</v>
      </c>
      <c r="F40" s="3"/>
      <c r="G40">
        <v>11</v>
      </c>
      <c r="H40">
        <v>3</v>
      </c>
      <c r="I40" s="2"/>
      <c r="J40" s="17">
        <f t="shared" ref="J40:J45" si="30">IF(E40=0,NA(),G40/E40)</f>
        <v>0.73333333333333328</v>
      </c>
      <c r="K40" s="36">
        <f t="shared" ref="K40:K45" si="31">IF(E40=0,NA(),SUM(G40:H40)/E40)</f>
        <v>0.93333333333333335</v>
      </c>
      <c r="M40">
        <v>8</v>
      </c>
      <c r="N40" s="3"/>
      <c r="O40">
        <v>5</v>
      </c>
      <c r="P40">
        <v>2</v>
      </c>
      <c r="Q40" s="2"/>
      <c r="R40" s="17">
        <f t="shared" ref="R40:R45" si="32">IF(M40=0,NA(),O40/M40)</f>
        <v>0.625</v>
      </c>
      <c r="S40" s="36">
        <f t="shared" ref="S40:S45" si="33">IF(M40=0,NA(),SUM(O40:P40)/M40)</f>
        <v>0.875</v>
      </c>
      <c r="U40" s="3">
        <v>17</v>
      </c>
      <c r="V40" s="3"/>
      <c r="W40" s="3">
        <v>14</v>
      </c>
      <c r="X40" s="3">
        <v>2</v>
      </c>
      <c r="Y40" s="2"/>
      <c r="Z40" s="17">
        <f t="shared" ref="Z40:Z45" si="34">IF(U40=0,NA(),W40/U40)</f>
        <v>0.82352941176470584</v>
      </c>
      <c r="AA40" s="36">
        <f t="shared" ref="AA40:AA45" si="35">IF(U40=0,NA(),SUM(W40:X40)/U40)</f>
        <v>0.94117647058823528</v>
      </c>
      <c r="AC40" s="3">
        <v>20</v>
      </c>
      <c r="AD40" s="3"/>
      <c r="AE40" s="3">
        <v>14</v>
      </c>
      <c r="AF40" s="3">
        <v>1</v>
      </c>
      <c r="AG40" s="2"/>
      <c r="AH40" s="17">
        <f t="shared" ref="AH40:AH45" si="36">IF(AC40=0,NA(),AE40/AC40)</f>
        <v>0.7</v>
      </c>
      <c r="AI40" s="36">
        <f t="shared" ref="AI40:AI45" si="37">IF(AC40=0,NA(),SUM(AE40:AF40)/AC40)</f>
        <v>0.75</v>
      </c>
      <c r="AK40" s="3">
        <v>15</v>
      </c>
      <c r="AL40" s="3"/>
      <c r="AM40" s="3">
        <v>9</v>
      </c>
      <c r="AN40" s="3">
        <v>3</v>
      </c>
      <c r="AO40" s="2"/>
      <c r="AP40" s="17">
        <f t="shared" ref="AP40:AP45" si="38">IF(AK40=0,NA(),AM40/AK40)</f>
        <v>0.6</v>
      </c>
      <c r="AQ40" s="60">
        <f t="shared" ref="AQ40:AQ45" si="39">IF(AK40=0,NA(),SUM(AM40:AN40)/AK40)</f>
        <v>0.8</v>
      </c>
      <c r="AR40" s="46"/>
    </row>
    <row r="41" spans="1:44" x14ac:dyDescent="0.2">
      <c r="C41" s="24" t="s">
        <v>5</v>
      </c>
      <c r="D41" s="50"/>
      <c r="E41">
        <v>15</v>
      </c>
      <c r="F41" s="3"/>
      <c r="G41">
        <v>11</v>
      </c>
      <c r="H41">
        <v>0</v>
      </c>
      <c r="I41" s="2"/>
      <c r="J41" s="17">
        <f t="shared" si="30"/>
        <v>0.73333333333333328</v>
      </c>
      <c r="K41" s="36">
        <f t="shared" si="31"/>
        <v>0.73333333333333328</v>
      </c>
      <c r="M41">
        <v>10</v>
      </c>
      <c r="N41" s="3"/>
      <c r="O41">
        <v>9</v>
      </c>
      <c r="P41">
        <v>1</v>
      </c>
      <c r="Q41" s="2"/>
      <c r="R41" s="17">
        <f t="shared" si="32"/>
        <v>0.9</v>
      </c>
      <c r="S41" s="36">
        <f t="shared" si="33"/>
        <v>1</v>
      </c>
      <c r="U41" s="3">
        <v>22</v>
      </c>
      <c r="V41" s="3"/>
      <c r="W41" s="3">
        <v>17</v>
      </c>
      <c r="X41" s="3">
        <v>1</v>
      </c>
      <c r="Y41" s="2"/>
      <c r="Z41" s="17">
        <f t="shared" si="34"/>
        <v>0.77272727272727271</v>
      </c>
      <c r="AA41" s="36">
        <f t="shared" si="35"/>
        <v>0.81818181818181823</v>
      </c>
      <c r="AC41" s="3">
        <v>13</v>
      </c>
      <c r="AD41" s="3"/>
      <c r="AE41" s="3">
        <v>11</v>
      </c>
      <c r="AF41" s="3">
        <v>1</v>
      </c>
      <c r="AG41" s="2"/>
      <c r="AH41" s="17">
        <f t="shared" si="36"/>
        <v>0.84615384615384615</v>
      </c>
      <c r="AI41" s="36">
        <f t="shared" si="37"/>
        <v>0.92307692307692313</v>
      </c>
      <c r="AK41" s="3">
        <v>17</v>
      </c>
      <c r="AL41" s="3"/>
      <c r="AM41" s="3">
        <v>14</v>
      </c>
      <c r="AN41" s="3">
        <v>0</v>
      </c>
      <c r="AO41" s="2"/>
      <c r="AP41" s="17">
        <f t="shared" si="38"/>
        <v>0.82352941176470584</v>
      </c>
      <c r="AQ41" s="60">
        <f t="shared" si="39"/>
        <v>0.82352941176470584</v>
      </c>
      <c r="AR41" s="46"/>
    </row>
    <row r="42" spans="1:44" x14ac:dyDescent="0.2">
      <c r="C42" s="1" t="s">
        <v>4</v>
      </c>
      <c r="D42" s="46"/>
      <c r="E42">
        <v>49</v>
      </c>
      <c r="F42" s="3"/>
      <c r="G42">
        <v>35</v>
      </c>
      <c r="H42">
        <v>5</v>
      </c>
      <c r="I42" s="2"/>
      <c r="J42" s="17">
        <f t="shared" si="30"/>
        <v>0.7142857142857143</v>
      </c>
      <c r="K42" s="36">
        <f t="shared" si="31"/>
        <v>0.81632653061224492</v>
      </c>
      <c r="M42">
        <v>61</v>
      </c>
      <c r="N42" s="3"/>
      <c r="O42">
        <v>44</v>
      </c>
      <c r="P42">
        <v>4</v>
      </c>
      <c r="Q42" s="2"/>
      <c r="R42" s="17">
        <f t="shared" si="32"/>
        <v>0.72131147540983609</v>
      </c>
      <c r="S42" s="36">
        <f t="shared" si="33"/>
        <v>0.78688524590163933</v>
      </c>
      <c r="U42" s="3">
        <v>57</v>
      </c>
      <c r="V42" s="3"/>
      <c r="W42" s="3">
        <v>41</v>
      </c>
      <c r="X42" s="3">
        <v>5</v>
      </c>
      <c r="Y42" s="2"/>
      <c r="Z42" s="17">
        <f t="shared" si="34"/>
        <v>0.7192982456140351</v>
      </c>
      <c r="AA42" s="36">
        <f t="shared" si="35"/>
        <v>0.80701754385964908</v>
      </c>
      <c r="AC42" s="3">
        <v>73</v>
      </c>
      <c r="AD42" s="3"/>
      <c r="AE42" s="3">
        <v>61</v>
      </c>
      <c r="AF42" s="3">
        <v>4</v>
      </c>
      <c r="AG42" s="2"/>
      <c r="AH42" s="17">
        <f t="shared" si="36"/>
        <v>0.83561643835616439</v>
      </c>
      <c r="AI42" s="36">
        <f t="shared" si="37"/>
        <v>0.8904109589041096</v>
      </c>
      <c r="AK42" s="3">
        <v>90</v>
      </c>
      <c r="AL42" s="3"/>
      <c r="AM42" s="3">
        <v>68</v>
      </c>
      <c r="AN42" s="3">
        <v>5</v>
      </c>
      <c r="AO42" s="2"/>
      <c r="AP42" s="17">
        <f t="shared" si="38"/>
        <v>0.75555555555555554</v>
      </c>
      <c r="AQ42" s="60">
        <f t="shared" si="39"/>
        <v>0.81111111111111112</v>
      </c>
      <c r="AR42" s="46"/>
    </row>
    <row r="43" spans="1:44" x14ac:dyDescent="0.2">
      <c r="C43" s="1" t="s">
        <v>3</v>
      </c>
      <c r="D43" s="46"/>
      <c r="E43">
        <v>99</v>
      </c>
      <c r="F43" s="3"/>
      <c r="G43">
        <v>70</v>
      </c>
      <c r="H43">
        <v>13</v>
      </c>
      <c r="I43" s="2"/>
      <c r="J43" s="17">
        <f t="shared" si="30"/>
        <v>0.70707070707070707</v>
      </c>
      <c r="K43" s="36">
        <f t="shared" si="31"/>
        <v>0.83838383838383834</v>
      </c>
      <c r="M43">
        <v>122</v>
      </c>
      <c r="N43" s="3"/>
      <c r="O43">
        <v>84</v>
      </c>
      <c r="P43">
        <v>8</v>
      </c>
      <c r="Q43" s="2"/>
      <c r="R43" s="17">
        <f t="shared" si="32"/>
        <v>0.68852459016393441</v>
      </c>
      <c r="S43" s="36">
        <f t="shared" si="33"/>
        <v>0.75409836065573765</v>
      </c>
      <c r="U43" s="3">
        <v>93</v>
      </c>
      <c r="V43" s="3"/>
      <c r="W43" s="3">
        <v>77</v>
      </c>
      <c r="X43" s="3">
        <v>2</v>
      </c>
      <c r="Y43" s="2"/>
      <c r="Z43" s="17">
        <f t="shared" si="34"/>
        <v>0.82795698924731187</v>
      </c>
      <c r="AA43" s="36">
        <f t="shared" si="35"/>
        <v>0.84946236559139787</v>
      </c>
      <c r="AC43" s="3">
        <v>84</v>
      </c>
      <c r="AD43" s="3"/>
      <c r="AE43" s="3">
        <v>64</v>
      </c>
      <c r="AF43" s="3">
        <v>8</v>
      </c>
      <c r="AG43" s="2"/>
      <c r="AH43" s="17">
        <f t="shared" si="36"/>
        <v>0.76190476190476186</v>
      </c>
      <c r="AI43" s="36">
        <f t="shared" si="37"/>
        <v>0.8571428571428571</v>
      </c>
      <c r="AK43" s="3">
        <v>87</v>
      </c>
      <c r="AL43" s="3"/>
      <c r="AM43" s="3">
        <v>76</v>
      </c>
      <c r="AN43" s="3">
        <v>2</v>
      </c>
      <c r="AO43" s="2"/>
      <c r="AP43" s="17">
        <f t="shared" si="38"/>
        <v>0.87356321839080464</v>
      </c>
      <c r="AQ43" s="60">
        <f t="shared" si="39"/>
        <v>0.89655172413793105</v>
      </c>
      <c r="AR43" s="46"/>
    </row>
    <row r="44" spans="1:44" x14ac:dyDescent="0.2">
      <c r="C44" s="1" t="s">
        <v>2</v>
      </c>
      <c r="D44" s="46"/>
      <c r="E44">
        <v>8</v>
      </c>
      <c r="F44" s="3"/>
      <c r="G44">
        <v>6</v>
      </c>
      <c r="H44">
        <v>1</v>
      </c>
      <c r="I44" s="2"/>
      <c r="J44" s="17">
        <f t="shared" si="30"/>
        <v>0.75</v>
      </c>
      <c r="K44" s="36">
        <f t="shared" si="31"/>
        <v>0.875</v>
      </c>
      <c r="M44">
        <v>4</v>
      </c>
      <c r="N44" s="3"/>
      <c r="O44">
        <v>4</v>
      </c>
      <c r="P44">
        <v>0</v>
      </c>
      <c r="Q44" s="2"/>
      <c r="R44" s="17">
        <f t="shared" si="32"/>
        <v>1</v>
      </c>
      <c r="S44" s="36">
        <f t="shared" si="33"/>
        <v>1</v>
      </c>
      <c r="U44" s="3">
        <v>5</v>
      </c>
      <c r="V44" s="3"/>
      <c r="W44" s="3">
        <v>3</v>
      </c>
      <c r="X44" s="3">
        <v>0</v>
      </c>
      <c r="Y44" s="2"/>
      <c r="Z44" s="17">
        <f t="shared" si="34"/>
        <v>0.6</v>
      </c>
      <c r="AA44" s="36">
        <f t="shared" si="35"/>
        <v>0.6</v>
      </c>
      <c r="AC44" s="3">
        <v>9</v>
      </c>
      <c r="AD44" s="3"/>
      <c r="AE44" s="3">
        <v>7</v>
      </c>
      <c r="AF44" s="3">
        <v>0</v>
      </c>
      <c r="AG44" s="2"/>
      <c r="AH44" s="17">
        <f t="shared" si="36"/>
        <v>0.77777777777777779</v>
      </c>
      <c r="AI44" s="36">
        <f t="shared" si="37"/>
        <v>0.77777777777777779</v>
      </c>
      <c r="AK44" s="3">
        <v>11</v>
      </c>
      <c r="AL44" s="3"/>
      <c r="AM44" s="3">
        <v>9</v>
      </c>
      <c r="AN44" s="3">
        <v>1</v>
      </c>
      <c r="AO44" s="2"/>
      <c r="AP44" s="17">
        <f t="shared" si="38"/>
        <v>0.81818181818181823</v>
      </c>
      <c r="AQ44" s="60">
        <f t="shared" si="39"/>
        <v>0.90909090909090906</v>
      </c>
      <c r="AR44" s="46"/>
    </row>
    <row r="45" spans="1:44" x14ac:dyDescent="0.2">
      <c r="C45" s="1" t="s">
        <v>1</v>
      </c>
      <c r="D45" s="46"/>
      <c r="E45">
        <v>35</v>
      </c>
      <c r="F45" s="3"/>
      <c r="G45">
        <v>25</v>
      </c>
      <c r="H45">
        <v>0</v>
      </c>
      <c r="I45" s="2"/>
      <c r="J45" s="17">
        <f t="shared" si="30"/>
        <v>0.7142857142857143</v>
      </c>
      <c r="K45" s="36">
        <f t="shared" si="31"/>
        <v>0.7142857142857143</v>
      </c>
      <c r="M45">
        <v>50</v>
      </c>
      <c r="N45" s="3"/>
      <c r="O45">
        <v>43</v>
      </c>
      <c r="P45">
        <v>3</v>
      </c>
      <c r="Q45" s="2"/>
      <c r="R45" s="17">
        <f t="shared" si="32"/>
        <v>0.86</v>
      </c>
      <c r="S45" s="36">
        <f t="shared" si="33"/>
        <v>0.92</v>
      </c>
      <c r="U45" s="3">
        <v>35</v>
      </c>
      <c r="V45" s="3"/>
      <c r="W45" s="3">
        <v>25</v>
      </c>
      <c r="X45" s="3">
        <v>3</v>
      </c>
      <c r="Y45" s="2"/>
      <c r="Z45" s="17">
        <f t="shared" si="34"/>
        <v>0.7142857142857143</v>
      </c>
      <c r="AA45" s="36">
        <f t="shared" si="35"/>
        <v>0.8</v>
      </c>
      <c r="AC45" s="3">
        <v>46</v>
      </c>
      <c r="AD45" s="3"/>
      <c r="AE45" s="3">
        <v>42</v>
      </c>
      <c r="AF45" s="3">
        <v>3</v>
      </c>
      <c r="AG45" s="2"/>
      <c r="AH45" s="17">
        <f t="shared" si="36"/>
        <v>0.91304347826086951</v>
      </c>
      <c r="AI45" s="36">
        <f t="shared" si="37"/>
        <v>0.97826086956521741</v>
      </c>
      <c r="AK45" s="3">
        <v>47</v>
      </c>
      <c r="AL45" s="3"/>
      <c r="AM45" s="3">
        <v>44</v>
      </c>
      <c r="AN45" s="3">
        <v>1</v>
      </c>
      <c r="AO45" s="2"/>
      <c r="AP45" s="17">
        <f t="shared" si="38"/>
        <v>0.93617021276595747</v>
      </c>
      <c r="AQ45" s="60">
        <f t="shared" si="39"/>
        <v>0.95744680851063835</v>
      </c>
      <c r="AR45" s="46"/>
    </row>
    <row r="46" spans="1:44" ht="13.5" thickBot="1" x14ac:dyDescent="0.25">
      <c r="C46" s="22"/>
      <c r="D46" s="47"/>
      <c r="E46" s="3"/>
      <c r="F46" s="3"/>
      <c r="G46" s="2"/>
      <c r="H46" s="2"/>
      <c r="I46" s="2"/>
      <c r="J46" s="2"/>
      <c r="K46" s="33"/>
      <c r="M46" s="3"/>
      <c r="N46" s="3"/>
      <c r="O46" s="2"/>
      <c r="P46" s="2"/>
      <c r="Q46" s="2"/>
      <c r="R46" s="2"/>
      <c r="S46" s="33"/>
      <c r="U46" s="3"/>
      <c r="V46" s="3"/>
      <c r="W46" s="2"/>
      <c r="X46" s="2"/>
      <c r="Y46" s="2"/>
      <c r="Z46" s="2"/>
      <c r="AA46" s="33"/>
      <c r="AC46" s="3"/>
      <c r="AD46" s="3"/>
      <c r="AE46" s="2"/>
      <c r="AF46" s="2"/>
      <c r="AG46" s="2"/>
      <c r="AH46" s="2"/>
      <c r="AI46" s="33"/>
      <c r="AK46" s="3"/>
      <c r="AL46" s="3"/>
      <c r="AM46" s="2"/>
      <c r="AN46" s="2"/>
      <c r="AO46" s="2"/>
      <c r="AP46" s="2"/>
      <c r="AQ46" s="55"/>
      <c r="AR46" s="46"/>
    </row>
    <row r="47" spans="1:44" ht="13.5" thickTop="1" x14ac:dyDescent="0.2">
      <c r="B47" s="30" t="s">
        <v>0</v>
      </c>
      <c r="C47" s="25"/>
      <c r="D47" s="49"/>
      <c r="E47" s="26">
        <f>SUM(E39:E46)</f>
        <v>221</v>
      </c>
      <c r="F47" s="26"/>
      <c r="G47" s="26">
        <f>SUM(G39:G46)</f>
        <v>158</v>
      </c>
      <c r="H47" s="26">
        <f>SUM(H39:H46)</f>
        <v>22</v>
      </c>
      <c r="I47" s="28"/>
      <c r="J47" s="27">
        <f>G47/E47</f>
        <v>0.71493212669683259</v>
      </c>
      <c r="K47" s="38">
        <f>(G47+H47)/E47</f>
        <v>0.81447963800904977</v>
      </c>
      <c r="L47" s="25"/>
      <c r="M47" s="26">
        <f>SUM(M39:M46)</f>
        <v>255</v>
      </c>
      <c r="N47" s="26"/>
      <c r="O47" s="26">
        <f>SUM(O39:O46)</f>
        <v>189</v>
      </c>
      <c r="P47" s="26">
        <f>SUM(P39:P46)</f>
        <v>18</v>
      </c>
      <c r="Q47" s="28"/>
      <c r="R47" s="27">
        <f>O47/M47</f>
        <v>0.74117647058823533</v>
      </c>
      <c r="S47" s="38">
        <f>(O47+P47)/M47</f>
        <v>0.81176470588235294</v>
      </c>
      <c r="T47" s="25"/>
      <c r="U47" s="26">
        <f>SUM(U39:U46)</f>
        <v>229</v>
      </c>
      <c r="V47" s="26"/>
      <c r="W47" s="26">
        <f>SUM(W39:W46)</f>
        <v>177</v>
      </c>
      <c r="X47" s="26">
        <f>SUM(X39:X46)</f>
        <v>13</v>
      </c>
      <c r="Y47" s="28"/>
      <c r="Z47" s="27">
        <f>W47/U47</f>
        <v>0.77292576419213976</v>
      </c>
      <c r="AA47" s="38">
        <f>(W47+X47)/U47</f>
        <v>0.82969432314410485</v>
      </c>
      <c r="AB47" s="25"/>
      <c r="AC47" s="26">
        <f>SUM(AC39:AC46)</f>
        <v>245</v>
      </c>
      <c r="AD47" s="26"/>
      <c r="AE47" s="26">
        <f>SUM(AE39:AE46)</f>
        <v>199</v>
      </c>
      <c r="AF47" s="26">
        <f>SUM(AF39:AF46)</f>
        <v>17</v>
      </c>
      <c r="AG47" s="28"/>
      <c r="AH47" s="27">
        <f>AE47/AC47</f>
        <v>0.81224489795918364</v>
      </c>
      <c r="AI47" s="38">
        <f>(AE47+AF47)/AC47</f>
        <v>0.88163265306122451</v>
      </c>
      <c r="AJ47" s="25"/>
      <c r="AK47" s="26">
        <f>SUM(AK39:AK46)</f>
        <v>267</v>
      </c>
      <c r="AL47" s="26"/>
      <c r="AM47" s="26">
        <f>SUM(AM39:AM46)</f>
        <v>220</v>
      </c>
      <c r="AN47" s="26">
        <f>SUM(AN39:AN46)</f>
        <v>12</v>
      </c>
      <c r="AO47" s="28"/>
      <c r="AP47" s="27">
        <f>AM47/AK47</f>
        <v>0.82397003745318353</v>
      </c>
      <c r="AQ47" s="27">
        <f>(AM47+AN47)/AK47</f>
        <v>0.86891385767790263</v>
      </c>
      <c r="AR47" s="46"/>
    </row>
    <row r="48" spans="1:44" x14ac:dyDescent="0.2">
      <c r="C48" s="23"/>
      <c r="D48" s="48"/>
      <c r="G48" s="2"/>
      <c r="H48" s="2"/>
      <c r="I48" s="2"/>
      <c r="J48" s="2"/>
      <c r="K48" s="33"/>
      <c r="O48" s="2"/>
      <c r="P48" s="2"/>
      <c r="Q48" s="2"/>
      <c r="R48" s="2"/>
      <c r="S48" s="33"/>
      <c r="W48" s="2"/>
      <c r="X48" s="2"/>
      <c r="Y48" s="2"/>
      <c r="Z48" s="2"/>
      <c r="AA48" s="33"/>
      <c r="AE48" s="2"/>
      <c r="AF48" s="2"/>
      <c r="AG48" s="2"/>
      <c r="AH48" s="2"/>
      <c r="AI48" s="33"/>
      <c r="AM48" s="2"/>
      <c r="AN48" s="2"/>
      <c r="AO48" s="2"/>
      <c r="AP48" s="2"/>
      <c r="AQ48" s="55"/>
      <c r="AR48" s="46"/>
    </row>
    <row r="49" spans="1:44" ht="13.5" thickBot="1" x14ac:dyDescent="0.25">
      <c r="C49" s="1"/>
      <c r="D49" s="46"/>
      <c r="G49" s="2"/>
      <c r="H49" s="2"/>
      <c r="I49" s="2"/>
      <c r="J49" s="2"/>
      <c r="K49" s="33"/>
      <c r="O49" s="2"/>
      <c r="P49" s="2"/>
      <c r="Q49" s="2"/>
      <c r="R49" s="2"/>
      <c r="S49" s="33"/>
      <c r="W49" s="2"/>
      <c r="X49" s="2"/>
      <c r="Y49" s="2"/>
      <c r="Z49" s="2"/>
      <c r="AA49" s="33"/>
      <c r="AE49" s="2"/>
      <c r="AF49" s="2"/>
      <c r="AG49" s="2"/>
      <c r="AH49" s="2"/>
      <c r="AI49" s="33"/>
      <c r="AM49" s="2"/>
      <c r="AN49" s="2"/>
      <c r="AO49" s="2"/>
      <c r="AP49" s="2"/>
      <c r="AQ49" s="55"/>
      <c r="AR49" s="46"/>
    </row>
    <row r="50" spans="1:44" ht="13.5" thickTop="1" x14ac:dyDescent="0.2">
      <c r="A50" s="28" t="s">
        <v>35</v>
      </c>
      <c r="B50" s="25"/>
      <c r="C50" s="25"/>
      <c r="D50" s="49"/>
      <c r="E50" s="29">
        <f>E31+E37+E47</f>
        <v>500</v>
      </c>
      <c r="F50" s="25"/>
      <c r="G50" s="29">
        <f>G31+G37+G47</f>
        <v>372</v>
      </c>
      <c r="H50" s="29">
        <f>H31+H37+H47</f>
        <v>38</v>
      </c>
      <c r="I50" s="28"/>
      <c r="J50" s="27">
        <f>G50/E50</f>
        <v>0.74399999999999999</v>
      </c>
      <c r="K50" s="38">
        <f>(G50+H50)/E50</f>
        <v>0.82</v>
      </c>
      <c r="L50" s="25"/>
      <c r="M50" s="29">
        <f>M31+M37+M47</f>
        <v>545</v>
      </c>
      <c r="N50" s="25"/>
      <c r="O50" s="29">
        <f>O31+O37+O47</f>
        <v>403</v>
      </c>
      <c r="P50" s="29">
        <f>P31+P37+P47</f>
        <v>41</v>
      </c>
      <c r="Q50" s="28"/>
      <c r="R50" s="27">
        <f>O50/M50</f>
        <v>0.73944954128440366</v>
      </c>
      <c r="S50" s="38">
        <f>(O50+P50)/M50</f>
        <v>0.81467889908256885</v>
      </c>
      <c r="T50" s="25"/>
      <c r="U50" s="29">
        <f>U31+U37+U47</f>
        <v>499</v>
      </c>
      <c r="V50" s="25"/>
      <c r="W50" s="29">
        <f>W31+W37+W47</f>
        <v>376</v>
      </c>
      <c r="X50" s="29">
        <f>X31+X37+X47</f>
        <v>29</v>
      </c>
      <c r="Y50" s="28"/>
      <c r="Z50" s="27">
        <f>W50/U50</f>
        <v>0.75350701402805609</v>
      </c>
      <c r="AA50" s="38">
        <f>(W50+X50)/U50</f>
        <v>0.81162324649298601</v>
      </c>
      <c r="AB50" s="25"/>
      <c r="AC50" s="29">
        <f>AC31+AC37+AC47</f>
        <v>609</v>
      </c>
      <c r="AD50" s="25"/>
      <c r="AE50" s="29">
        <f>AE31+AE37+AE47</f>
        <v>461</v>
      </c>
      <c r="AF50" s="29">
        <f>AF31+AF37+AF47</f>
        <v>47</v>
      </c>
      <c r="AG50" s="28"/>
      <c r="AH50" s="27">
        <f>AE50/AC50</f>
        <v>0.75697865353037763</v>
      </c>
      <c r="AI50" s="38">
        <f>(AE50+AF50)/AC50</f>
        <v>0.83415435139573069</v>
      </c>
      <c r="AJ50" s="25"/>
      <c r="AK50" s="29">
        <f>AK31+AK37+AK47</f>
        <v>657</v>
      </c>
      <c r="AL50" s="25"/>
      <c r="AM50" s="29">
        <f>AM31+AM37+AM47</f>
        <v>520</v>
      </c>
      <c r="AN50" s="29">
        <f>AN31+AN37+AN47</f>
        <v>33</v>
      </c>
      <c r="AO50" s="28"/>
      <c r="AP50" s="27">
        <f>AM50/AK50</f>
        <v>0.79147640791476404</v>
      </c>
      <c r="AQ50" s="27">
        <f>(AM50+AN50)/AK50</f>
        <v>0.84170471841704719</v>
      </c>
      <c r="AR50" s="46"/>
    </row>
    <row r="51" spans="1:44" x14ac:dyDescent="0.2">
      <c r="C51" s="23"/>
      <c r="D51" s="48"/>
      <c r="E51" s="2"/>
      <c r="F51" s="2"/>
      <c r="G51" s="2"/>
      <c r="H51" s="2"/>
      <c r="I51" s="2"/>
      <c r="J51" s="2"/>
      <c r="K51" s="33"/>
      <c r="M51" s="2"/>
      <c r="N51" s="2"/>
      <c r="O51" s="2"/>
      <c r="P51" s="2"/>
      <c r="Q51" s="2"/>
      <c r="R51" s="2"/>
      <c r="S51" s="33"/>
      <c r="U51" s="2"/>
      <c r="V51" s="2"/>
      <c r="W51" s="2"/>
      <c r="X51" s="2"/>
      <c r="Y51" s="2"/>
      <c r="Z51" s="2"/>
      <c r="AA51" s="33"/>
      <c r="AC51" s="2"/>
      <c r="AD51" s="2"/>
      <c r="AE51" s="2"/>
      <c r="AF51" s="2"/>
      <c r="AG51" s="2"/>
      <c r="AH51" s="2"/>
      <c r="AI51" s="33"/>
      <c r="AK51" s="2"/>
      <c r="AL51" s="2"/>
      <c r="AM51" s="2"/>
      <c r="AN51" s="2"/>
      <c r="AO51" s="2"/>
      <c r="AP51" s="2"/>
      <c r="AQ51" s="55"/>
      <c r="AR51" s="46"/>
    </row>
    <row r="52" spans="1:44" x14ac:dyDescent="0.2">
      <c r="E52" s="42"/>
      <c r="M52" s="42"/>
      <c r="U52" s="42"/>
      <c r="AC52" s="42"/>
      <c r="AK52" s="42"/>
    </row>
    <row r="53" spans="1:44" x14ac:dyDescent="0.2">
      <c r="C53" s="21" t="s">
        <v>37</v>
      </c>
      <c r="D53" s="21"/>
      <c r="E53" s="20" t="s">
        <v>45</v>
      </c>
      <c r="L53" s="20"/>
      <c r="M53" s="20"/>
      <c r="T53" s="20"/>
      <c r="U53" s="20"/>
      <c r="AB53" s="20"/>
      <c r="AC53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Final-Transfer</vt:lpstr>
    </vt:vector>
  </TitlesOfParts>
  <Company>Campus Technology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SUNY Cortland</dc:creator>
  <cp:lastModifiedBy>Stuart Daman</cp:lastModifiedBy>
  <cp:lastPrinted>2022-04-21T19:34:56Z</cp:lastPrinted>
  <dcterms:created xsi:type="dcterms:W3CDTF">2014-06-10T12:57:01Z</dcterms:created>
  <dcterms:modified xsi:type="dcterms:W3CDTF">2024-03-18T13:45:59Z</dcterms:modified>
</cp:coreProperties>
</file>